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emehv.sharepoint.com/sites/prj_PactWoenselZuid-Dossier/Gedeelde documenten/Dossier/06. Dossier college actualiseren subsidieregeling 2026/"/>
    </mc:Choice>
  </mc:AlternateContent>
  <xr:revisionPtr revIDLastSave="39" documentId="8_{AD340164-F69F-4F0B-928A-E57886B9DCB7}" xr6:coauthVersionLast="47" xr6:coauthVersionMax="47" xr10:uidLastSave="{EEBFE665-A0D8-497A-ACFA-A21840DBE6C0}"/>
  <bookViews>
    <workbookView xWindow="-110" yWindow="-110" windowWidth="19420" windowHeight="11500" tabRatio="741" firstSheet="1" activeTab="1" xr2:uid="{8F3DF018-22F0-4278-906E-0B8472B645EA}"/>
  </bookViews>
  <sheets>
    <sheet name="Totaaloverzicht" sheetId="9" r:id="rId1"/>
    <sheet name="Activiteitenbegroting 2026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5" i="1"/>
  <c r="G56" i="1"/>
  <c r="G48" i="1"/>
  <c r="G37" i="1"/>
  <c r="D8" i="9"/>
  <c r="D13" i="9"/>
  <c r="D14" i="9"/>
  <c r="D15" i="9"/>
  <c r="D16" i="9"/>
  <c r="D18" i="9"/>
  <c r="D19" i="9"/>
  <c r="D22" i="9"/>
  <c r="D23" i="9"/>
  <c r="D24" i="9"/>
  <c r="D25" i="9"/>
  <c r="D26" i="9"/>
  <c r="K16" i="1" l="1"/>
  <c r="K18" i="1"/>
  <c r="G29" i="1" s="1"/>
  <c r="U18" i="1"/>
  <c r="G34" i="1" s="1"/>
  <c r="S18" i="1"/>
  <c r="Q18" i="1"/>
  <c r="O18" i="1"/>
  <c r="G31" i="1" s="1"/>
  <c r="M18" i="1"/>
  <c r="G30" i="1" s="1"/>
  <c r="I18" i="1"/>
  <c r="G28" i="1" s="1"/>
  <c r="C18" i="1"/>
  <c r="G25" i="1" s="1"/>
  <c r="U16" i="1"/>
  <c r="E34" i="1" s="1"/>
  <c r="S16" i="1"/>
  <c r="Q16" i="1"/>
  <c r="E32" i="1" s="1"/>
  <c r="O16" i="1"/>
  <c r="E31" i="1" s="1"/>
  <c r="M16" i="1"/>
  <c r="E30" i="1" s="1"/>
  <c r="I16" i="1"/>
  <c r="E27" i="1"/>
  <c r="E18" i="1"/>
  <c r="E25" i="1"/>
  <c r="D33" i="9"/>
  <c r="D34" i="9"/>
  <c r="D35" i="9"/>
  <c r="D36" i="9"/>
  <c r="D32" i="9"/>
  <c r="D27" i="9"/>
  <c r="D28" i="9"/>
  <c r="D29" i="9"/>
  <c r="C35" i="1"/>
  <c r="A34" i="1"/>
  <c r="C19" i="9" s="1"/>
  <c r="A33" i="1"/>
  <c r="C18" i="9" s="1"/>
  <c r="A32" i="1"/>
  <c r="C17" i="9" s="1"/>
  <c r="A31" i="1"/>
  <c r="C16" i="9" s="1"/>
  <c r="A30" i="1"/>
  <c r="C15" i="9" s="1"/>
  <c r="A29" i="1"/>
  <c r="C14" i="9" s="1"/>
  <c r="G81" i="1"/>
  <c r="S20" i="1" l="1"/>
  <c r="E33" i="1"/>
  <c r="G18" i="1"/>
  <c r="G27" i="1" s="1"/>
  <c r="I27" i="1" s="1"/>
  <c r="K27" i="1" s="1"/>
  <c r="D12" i="9" s="1"/>
  <c r="D43" i="9"/>
  <c r="E20" i="1"/>
  <c r="Q20" i="1"/>
  <c r="G32" i="1"/>
  <c r="I32" i="1" s="1"/>
  <c r="K32" i="1" s="1"/>
  <c r="D17" i="9" s="1"/>
  <c r="I20" i="1"/>
  <c r="K20" i="1"/>
  <c r="O20" i="1"/>
  <c r="E29" i="1"/>
  <c r="I29" i="1" s="1"/>
  <c r="K29" i="1" s="1"/>
  <c r="I34" i="1"/>
  <c r="K34" i="1" s="1"/>
  <c r="U20" i="1"/>
  <c r="M20" i="1"/>
  <c r="E28" i="1"/>
  <c r="I28" i="1" s="1"/>
  <c r="K28" i="1" s="1"/>
  <c r="E26" i="1"/>
  <c r="C20" i="1"/>
  <c r="D37" i="9"/>
  <c r="D30" i="9"/>
  <c r="I30" i="1"/>
  <c r="K30" i="1" s="1"/>
  <c r="I31" i="1"/>
  <c r="K31" i="1" s="1"/>
  <c r="I25" i="1"/>
  <c r="K25" i="1" s="1"/>
  <c r="D10" i="9" s="1"/>
  <c r="G26" i="1"/>
  <c r="G33" i="1"/>
  <c r="G20" i="1" l="1"/>
  <c r="I33" i="1"/>
  <c r="K33" i="1" s="1"/>
  <c r="I26" i="1"/>
  <c r="K26" i="1" s="1"/>
  <c r="D11" i="9" s="1"/>
  <c r="D20" i="9" s="1"/>
  <c r="K23" i="1" l="1"/>
  <c r="A28" i="1"/>
  <c r="C13" i="9" s="1"/>
  <c r="A27" i="1"/>
  <c r="C12" i="9" s="1"/>
  <c r="A26" i="1"/>
  <c r="C11" i="9" s="1"/>
  <c r="A25" i="1"/>
  <c r="C10" i="9" s="1"/>
  <c r="G89" i="1"/>
  <c r="G71" i="1"/>
  <c r="D39" i="9" s="1"/>
  <c r="G54" i="1"/>
  <c r="G46" i="1"/>
  <c r="G91" i="1" l="1"/>
  <c r="D44" i="9"/>
  <c r="D45" i="9" s="1"/>
  <c r="D41" i="9"/>
  <c r="D47" i="9" l="1"/>
  <c r="K35" i="1" l="1"/>
  <c r="G73" i="1" l="1"/>
  <c r="G93" i="1" s="1"/>
  <c r="D48" i="9" s="1"/>
</calcChain>
</file>

<file path=xl/sharedStrings.xml><?xml version="1.0" encoding="utf-8"?>
<sst xmlns="http://schemas.openxmlformats.org/spreadsheetml/2006/main" count="136" uniqueCount="75">
  <si>
    <t>Begroting subsidieaanvraag PACT Woensel, intensivering coalitieplannen 2025</t>
  </si>
  <si>
    <t>Kalenderjaar</t>
  </si>
  <si>
    <t>Directe personele kosten (directe uren voor de activiteit)</t>
  </si>
  <si>
    <t>Totaal Directe personele kosten</t>
  </si>
  <si>
    <t>Huur</t>
  </si>
  <si>
    <t>Energie &amp; Water</t>
  </si>
  <si>
    <t>Onderhoud</t>
  </si>
  <si>
    <t>Verzekeringen</t>
  </si>
  <si>
    <t>Heffingen en belastingen</t>
  </si>
  <si>
    <t>Schoonmaak</t>
  </si>
  <si>
    <t>Afschrijvingen</t>
  </si>
  <si>
    <t>Overige huisvestingskosten</t>
  </si>
  <si>
    <t>Totaal Huisvestingskosten van de activiteit</t>
  </si>
  <si>
    <t>Kantoorkosten</t>
  </si>
  <si>
    <t>ICT / Automatisering</t>
  </si>
  <si>
    <t>Accountant / administratiekosen</t>
  </si>
  <si>
    <t>Overige kantoor- en organisatiekosten</t>
  </si>
  <si>
    <t>Totaal Organisatiekosten</t>
  </si>
  <si>
    <t>Totaal Activiteitenkosten</t>
  </si>
  <si>
    <t>TOTAAL KOSTEN</t>
  </si>
  <si>
    <t>Totaal Inkomsten uit hoofde van contributies en bijdragen van deelnemers</t>
  </si>
  <si>
    <t>Totaal Inkomsten - cofinanciering - sponsorgelden - overige subsidies</t>
  </si>
  <si>
    <t>TOTAAL INKOMSTEN</t>
  </si>
  <si>
    <t>TOTAAL BEDRAG VAN DEZE SUBSIDIEAANVRAAG</t>
  </si>
  <si>
    <r>
      <t xml:space="preserve">Alleen vakjes met deze kleur kunnen gewijzigd worden. Vraag met </t>
    </r>
    <r>
      <rPr>
        <b/>
        <u/>
        <sz val="14"/>
        <color theme="1"/>
        <rFont val="Arial"/>
        <family val="2"/>
      </rPr>
      <t>RODE</t>
    </r>
    <r>
      <rPr>
        <b/>
        <sz val="12"/>
        <color theme="1"/>
        <rFont val="Arial"/>
        <family val="2"/>
      </rPr>
      <t xml:space="preserve"> antwoordvakje beantwoorden.</t>
    </r>
  </si>
  <si>
    <t>Voor hoeveel jaar vraagt u subsidie aan?</t>
  </si>
  <si>
    <t>Kalenderjaar voor het 1e begrotingsjaar (activiteiten):</t>
  </si>
  <si>
    <t>Toelichting uurtarief</t>
  </si>
  <si>
    <t>Functie 1; Typ hier de functie-benaming.</t>
  </si>
  <si>
    <t>Functie 2; Typ hier de functie-benaming.</t>
  </si>
  <si>
    <t>Functie 3; Typ hier de functie-benaming.</t>
  </si>
  <si>
    <t>Functie 4; Typ hier de functie-benaming.</t>
  </si>
  <si>
    <t>Functie 5; Typ hier de functie-benaming.</t>
  </si>
  <si>
    <t>Functie 6; Typ hier de functie-benaming.</t>
  </si>
  <si>
    <t>Functie 7; Typ hier de functie-benaming.</t>
  </si>
  <si>
    <t>Functie 8; Typ hier de functie-benaming.</t>
  </si>
  <si>
    <t>Functie 9; Typ hier de functie-benaming.</t>
  </si>
  <si>
    <t>Functie 10; Typ hier de functie-benaming.</t>
  </si>
  <si>
    <t>Selecteer hier het functieniveau</t>
  </si>
  <si>
    <t>MBO</t>
  </si>
  <si>
    <t>HBO</t>
  </si>
  <si>
    <t>WO</t>
  </si>
  <si>
    <t>Functie-niveau</t>
  </si>
  <si>
    <t>Uurtarief (excl BTW)</t>
  </si>
  <si>
    <t>is er sprake van BTW?</t>
  </si>
  <si>
    <t>Geen BTW</t>
  </si>
  <si>
    <t>BTW</t>
  </si>
  <si>
    <t>zo ja, BTW bedrag</t>
  </si>
  <si>
    <t>Totaal tarief gebruikt in aanvraag subsidie</t>
  </si>
  <si>
    <t>Berekening van het (aan te vragen) subsidiebedrag</t>
  </si>
  <si>
    <t>Uurtarief 
excl BTW</t>
  </si>
  <si>
    <t>Totaal uurtarief</t>
  </si>
  <si>
    <t>Aantal uren</t>
  </si>
  <si>
    <t>Kosten</t>
  </si>
  <si>
    <t>Hieronder kunt u een korte toelichting geven op de directe personele kosten</t>
  </si>
  <si>
    <t>Huisvestingskosten voor de activiteit (indien van toepassing)</t>
  </si>
  <si>
    <t>Hieronder kunt u een korte toelichting geven op de huisvestingskosten voor de activiteit</t>
  </si>
  <si>
    <t>Organisatiekosten voor de activiteit (indien van toepassing)</t>
  </si>
  <si>
    <t>Hieronder kunt u een korte toelichting geven op de organisatiekosten voor de activiteit</t>
  </si>
  <si>
    <t>Activiteitenkosten</t>
  </si>
  <si>
    <t>Hieronder kunt u een korte toelichting geven op de activiteitenkosten</t>
  </si>
  <si>
    <r>
      <t>Omschrijf hier kort de aard van de activiteitkosten, deze mogen</t>
    </r>
    <r>
      <rPr>
        <b/>
        <u/>
        <sz val="10"/>
        <color theme="1"/>
        <rFont val="Arial"/>
        <family val="2"/>
      </rPr>
      <t xml:space="preserve"> niet ook al</t>
    </r>
    <r>
      <rPr>
        <sz val="10"/>
        <color theme="1"/>
        <rFont val="Arial"/>
        <family val="2"/>
      </rPr>
      <t xml:space="preserve"> in de hierboven vermelde kosten zijn opgenomen</t>
    </r>
  </si>
  <si>
    <t>Inkomsten uit hoofde van contributies en bijdragen van deelnemers</t>
  </si>
  <si>
    <t>Hieronder kunt u een korte toelichting geven op de inkomsten (contributies etc.)</t>
  </si>
  <si>
    <t>Omschrijf hier de aard en de bron inkomsten van deelnemers, geef het aantal deelnemers x het bijdragebedrag of contributiebedrag per jaar aan</t>
  </si>
  <si>
    <t>Inkomsten - cofinanciering - sponsorgelden, overige subsidies</t>
  </si>
  <si>
    <t>Hieronder kunt u een korte toelichting geven op de inkomsten (cofinanciering etc.)</t>
  </si>
  <si>
    <t>Omschrijf hier de aard en de bron van de inkomsten, zoals algemene inkomsten, inkomsten van sponsors of ander inkomsten zoals andere subsidies of confinanciering</t>
  </si>
  <si>
    <t>Licht toe in hoeverre de inkomsten zijn gegarandeerd of onder welke voorwaarden deze worden verstrekt. Geef ook aan wat het risico is als bepaalde inkomsten niet worden gerealiseerd.</t>
  </si>
  <si>
    <t>Heeft u al een voorschot ontvangen? Dan kunt u dat hier links invullen</t>
  </si>
  <si>
    <t>* Vrijwaring / Voorbehoud</t>
  </si>
  <si>
    <t>De berekening is uitsluitend bedoeld voor het onderbouwen en berekenen van het aan te vragen subsidiebedrag, op basis van de Subsidieregeling Pact Woensel Zuid</t>
  </si>
  <si>
    <t>Aan de uitkomsten van de berekening kunnen geen rechten worden ontleend. Hoewel de berekeningstool met grote zorg is ontwikkeld, aanvaardt de gemeente Eindhoven geen enkele aansprakelijkheid voor eventuele fouten.</t>
  </si>
  <si>
    <t xml:space="preserve">De uitkomst van de berekening dient als bijlage bij de subsidie-aanvraag te worden gevoegd. </t>
  </si>
  <si>
    <t>Het aanvragen van subsidie doet u via de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</si>
</sst>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_ &quot;€&quot;\ * #,##0_ ;_ &quot;€&quot;\ * \-#,##0_ ;_ &quot;€&quot;\ * &quot;-&quot;??_ ;_ @_ "/>
    <numFmt numFmtId="167" formatCode="0.0%"/>
    <numFmt numFmtId="168" formatCode="_(&quot;€&quot;* #,##0_);_(&quot;€&quot;* \(#,##0\);_(&quot;€&quot;* &quot;-&quot;??_);_(@_)"/>
    <numFmt numFmtId="169" formatCode="_ [$€-413]\ * #,##0_ ;_ [$€-413]\ * \-#,##0_ ;_ [$€-413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b/>
      <sz val="20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/>
      <top/>
      <bottom/>
      <diagonal/>
    </border>
    <border>
      <left/>
      <right style="dotted">
        <color rgb="FFC00000"/>
      </right>
      <top style="dotted">
        <color rgb="FFC00000"/>
      </top>
      <bottom/>
      <diagonal/>
    </border>
    <border>
      <left/>
      <right style="dotted">
        <color rgb="FFC00000"/>
      </right>
      <top/>
      <bottom/>
      <diagonal/>
    </border>
    <border>
      <left/>
      <right style="dotted">
        <color rgb="FFC00000"/>
      </right>
      <top style="thin">
        <color indexed="64"/>
      </top>
      <bottom style="double">
        <color indexed="64"/>
      </bottom>
      <diagonal/>
    </border>
    <border>
      <left style="dotted">
        <color rgb="FFC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166" fontId="2" fillId="3" borderId="0" xfId="1" applyNumberFormat="1" applyFont="1" applyFill="1" applyProtection="1">
      <protection locked="0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166" fontId="2" fillId="0" borderId="1" xfId="1" applyNumberFormat="1" applyFont="1" applyBorder="1" applyProtection="1">
      <protection hidden="1"/>
    </xf>
    <xf numFmtId="166" fontId="2" fillId="0" borderId="0" xfId="1" applyNumberFormat="1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165" fontId="2" fillId="2" borderId="2" xfId="0" applyNumberFormat="1" applyFont="1" applyFill="1" applyBorder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4" xfId="0" applyFont="1" applyBorder="1" applyProtection="1">
      <protection hidden="1"/>
    </xf>
    <xf numFmtId="167" fontId="2" fillId="0" borderId="14" xfId="2" applyNumberFormat="1" applyFont="1" applyBorder="1" applyAlignment="1" applyProtection="1">
      <alignment horizontal="right"/>
      <protection hidden="1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165" fontId="3" fillId="0" borderId="17" xfId="0" applyNumberFormat="1" applyFont="1" applyBorder="1" applyProtection="1">
      <protection hidden="1"/>
    </xf>
    <xf numFmtId="0" fontId="3" fillId="0" borderId="18" xfId="0" applyFont="1" applyBorder="1" applyProtection="1">
      <protection hidden="1"/>
    </xf>
    <xf numFmtId="4" fontId="3" fillId="0" borderId="1" xfId="5" applyNumberFormat="1" applyFont="1" applyBorder="1" applyProtection="1">
      <protection hidden="1"/>
    </xf>
    <xf numFmtId="0" fontId="3" fillId="2" borderId="0" xfId="0" applyFont="1" applyFill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wrapText="1"/>
      <protection hidden="1"/>
    </xf>
    <xf numFmtId="165" fontId="2" fillId="3" borderId="16" xfId="1" applyFont="1" applyFill="1" applyBorder="1" applyProtection="1">
      <protection locked="0"/>
    </xf>
    <xf numFmtId="4" fontId="2" fillId="3" borderId="0" xfId="5" applyNumberFormat="1" applyFont="1" applyFill="1" applyProtection="1"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center"/>
      <protection hidden="1"/>
    </xf>
    <xf numFmtId="0" fontId="3" fillId="5" borderId="10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5" borderId="12" xfId="0" applyFont="1" applyFill="1" applyBorder="1" applyProtection="1">
      <protection hidden="1"/>
    </xf>
    <xf numFmtId="0" fontId="2" fillId="0" borderId="0" xfId="0" applyFont="1" applyAlignment="1" applyProtection="1">
      <alignment wrapText="1"/>
      <protection locked="0"/>
    </xf>
    <xf numFmtId="167" fontId="2" fillId="0" borderId="14" xfId="2" applyNumberFormat="1" applyFont="1" applyFill="1" applyBorder="1" applyAlignment="1" applyProtection="1">
      <alignment horizontal="right"/>
      <protection hidden="1"/>
    </xf>
    <xf numFmtId="167" fontId="14" fillId="0" borderId="14" xfId="2" applyNumberFormat="1" applyFont="1" applyFill="1" applyBorder="1" applyAlignment="1" applyProtection="1">
      <alignment horizontal="right"/>
      <protection hidden="1"/>
    </xf>
    <xf numFmtId="0" fontId="3" fillId="0" borderId="19" xfId="0" applyFont="1" applyBorder="1" applyProtection="1">
      <protection hidden="1"/>
    </xf>
    <xf numFmtId="168" fontId="2" fillId="2" borderId="2" xfId="0" applyNumberFormat="1" applyFont="1" applyFill="1" applyBorder="1" applyProtection="1">
      <protection hidden="1"/>
    </xf>
    <xf numFmtId="166" fontId="3" fillId="0" borderId="1" xfId="1" applyNumberFormat="1" applyFont="1" applyBorder="1" applyProtection="1">
      <protection hidden="1"/>
    </xf>
    <xf numFmtId="0" fontId="12" fillId="0" borderId="20" xfId="0" applyFont="1" applyBorder="1"/>
    <xf numFmtId="169" fontId="0" fillId="0" borderId="0" xfId="1" applyNumberFormat="1" applyFont="1"/>
    <xf numFmtId="169" fontId="0" fillId="0" borderId="0" xfId="0" applyNumberFormat="1"/>
    <xf numFmtId="0" fontId="3" fillId="0" borderId="22" xfId="0" applyFont="1" applyBorder="1" applyProtection="1">
      <protection hidden="1"/>
    </xf>
    <xf numFmtId="169" fontId="12" fillId="0" borderId="22" xfId="1" applyNumberFormat="1" applyFont="1" applyBorder="1"/>
    <xf numFmtId="0" fontId="3" fillId="6" borderId="1" xfId="0" applyFont="1" applyFill="1" applyBorder="1" applyProtection="1">
      <protection hidden="1"/>
    </xf>
    <xf numFmtId="169" fontId="12" fillId="6" borderId="1" xfId="1" applyNumberFormat="1" applyFont="1" applyFill="1" applyBorder="1"/>
    <xf numFmtId="169" fontId="2" fillId="0" borderId="0" xfId="0" applyNumberFormat="1" applyFont="1" applyProtection="1">
      <protection hidden="1"/>
    </xf>
    <xf numFmtId="0" fontId="13" fillId="0" borderId="0" xfId="0" applyFont="1"/>
    <xf numFmtId="169" fontId="13" fillId="0" borderId="0" xfId="1" applyNumberFormat="1" applyFont="1"/>
    <xf numFmtId="169" fontId="0" fillId="0" borderId="0" xfId="0" applyNumberFormat="1" applyAlignment="1">
      <alignment horizontal="center" vertical="top" wrapText="1"/>
    </xf>
    <xf numFmtId="0" fontId="2" fillId="3" borderId="16" xfId="1" applyNumberFormat="1" applyFont="1" applyFill="1" applyBorder="1" applyAlignment="1" applyProtection="1">
      <alignment horizontal="center"/>
      <protection locked="0"/>
    </xf>
    <xf numFmtId="167" fontId="2" fillId="0" borderId="14" xfId="2" applyNumberFormat="1" applyFont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hidden="1"/>
    </xf>
    <xf numFmtId="0" fontId="2" fillId="5" borderId="12" xfId="0" applyFont="1" applyFill="1" applyBorder="1" applyProtection="1">
      <protection hidden="1"/>
    </xf>
    <xf numFmtId="0" fontId="3" fillId="8" borderId="1" xfId="0" applyFont="1" applyFill="1" applyBorder="1" applyProtection="1">
      <protection hidden="1"/>
    </xf>
    <xf numFmtId="166" fontId="3" fillId="8" borderId="1" xfId="1" applyNumberFormat="1" applyFont="1" applyFill="1" applyBorder="1" applyProtection="1">
      <protection hidden="1"/>
    </xf>
    <xf numFmtId="169" fontId="12" fillId="0" borderId="19" xfId="1" applyNumberFormat="1" applyFont="1" applyBorder="1"/>
    <xf numFmtId="169" fontId="12" fillId="0" borderId="1" xfId="1" applyNumberFormat="1" applyFont="1" applyBorder="1"/>
    <xf numFmtId="0" fontId="6" fillId="7" borderId="21" xfId="0" applyFont="1" applyFill="1" applyBorder="1" applyProtection="1">
      <protection hidden="1"/>
    </xf>
    <xf numFmtId="169" fontId="16" fillId="7" borderId="21" xfId="1" applyNumberFormat="1" applyFont="1" applyFill="1" applyBorder="1"/>
    <xf numFmtId="165" fontId="15" fillId="0" borderId="16" xfId="1" applyFont="1" applyFill="1" applyBorder="1" applyProtection="1"/>
    <xf numFmtId="165" fontId="2" fillId="0" borderId="16" xfId="1" applyFont="1" applyFill="1" applyBorder="1" applyProtection="1"/>
    <xf numFmtId="0" fontId="2" fillId="0" borderId="22" xfId="0" applyFont="1" applyBorder="1" applyProtection="1">
      <protection hidden="1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 applyProtection="1">
      <alignment vertical="top" wrapText="1"/>
      <protection hidden="1"/>
    </xf>
    <xf numFmtId="0" fontId="5" fillId="4" borderId="0" xfId="0" applyFont="1" applyFill="1" applyAlignment="1" applyProtection="1">
      <alignment horizontal="center"/>
      <protection hidden="1"/>
    </xf>
    <xf numFmtId="169" fontId="0" fillId="0" borderId="4" xfId="0" applyNumberFormat="1" applyBorder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0" fontId="3" fillId="5" borderId="3" xfId="0" applyFont="1" applyFill="1" applyBorder="1" applyAlignment="1" applyProtection="1">
      <alignment horizontal="left" vertical="top" wrapText="1"/>
      <protection hidden="1"/>
    </xf>
    <xf numFmtId="0" fontId="3" fillId="5" borderId="4" xfId="0" applyFont="1" applyFill="1" applyBorder="1" applyAlignment="1" applyProtection="1">
      <alignment horizontal="left" vertical="top" wrapText="1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5" borderId="2" xfId="0" applyFont="1" applyFill="1" applyBorder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horizontal="left" vertical="top" wrapText="1"/>
      <protection hidden="1"/>
    </xf>
    <xf numFmtId="0" fontId="3" fillId="5" borderId="6" xfId="0" applyFont="1" applyFill="1" applyBorder="1" applyAlignment="1" applyProtection="1">
      <alignment horizontal="left" vertical="top" wrapText="1"/>
      <protection hidden="1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left"/>
      <protection locked="0" hidden="1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center" vertical="center"/>
      <protection hidden="1"/>
    </xf>
  </cellXfs>
  <cellStyles count="6">
    <cellStyle name="Komma" xfId="5" builtinId="3"/>
    <cellStyle name="Procent" xfId="2" builtinId="5"/>
    <cellStyle name="Standaard" xfId="0" builtinId="0"/>
    <cellStyle name="Valuta" xfId="1" builtinId="4"/>
    <cellStyle name="Valuta 2" xfId="3" xr:uid="{338157B9-07AB-4CAB-83F3-6D9C5F301881}"/>
    <cellStyle name="Valuta 2 2" xfId="4" xr:uid="{834D88E3-6BA5-4162-9D03-0D261E648C99}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99"/>
      <color rgb="FFE32527"/>
      <color rgb="FF000099"/>
      <color rgb="FF66FF33"/>
      <color rgb="FFFF4F4F"/>
      <color rgb="FFFF5050"/>
      <color rgb="FFFF3737"/>
      <color rgb="FF000000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96F014D-6A46-47A1-B493-1E97F25DB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851A326-78CF-49B8-8301-E6668E20E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0FD746E-9CC7-4F16-84BC-C440E1F208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F83EE4E4-5B3E-42A8-9908-1DBA8C11FE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DBF33-BD00-457C-8991-821CC0115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B6D7922D-60DC-4F90-9079-FE11B37EC7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4F424DDF-3C47-447A-A3BF-7339F7C688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33DF19AD-61DD-4F27-BF97-5C39638A5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5AAE211-3DD4-4D39-8F9B-C9AFAFF1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C432BD16-B1BE-46EF-9CA6-7D336E5016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AD12B6CF-4EE1-4593-8603-A7FF5E343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01BA7C7-E1C8-4CC6-AF1A-484C58F8DD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F9C9C0C-5FF2-4211-B34D-408CFEB12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9BAA91E4-6D0E-4E78-A457-620298A795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8048CD1D-F001-403D-AAD0-95459B8FB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F1203706-857D-4824-B39A-E0B1E2C31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93DD845B-1E21-4E78-A0CC-1F233C2882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74BB5C92-9F97-4CBE-98AB-30C4EFCC0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8FC040F5-8B7E-4E7D-92A6-9BC8A0A215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ECD78554-0693-4FCA-A345-775F867DC0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BBC4EEB3-5149-409F-A4B7-8BE045DB3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E29664F3-7CD0-4866-B46C-A83008513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A1D50E58-CA3D-4221-B2C6-57628AD87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488F50E3-6E9E-4401-9FD1-1523A5EA05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B382903F-38E9-43FA-843E-98D9F3B27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7E99C3AF-BBCF-4BD8-A7EE-C6D7493A1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AD20793F-17E5-4B96-A584-B12E6086B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27F62DEB-8DAF-4081-96A4-102670BC0F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E563160C-A909-4582-89F0-4C91B6C358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E6D1CC68-BAA0-47C8-8535-983E53FDF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861C04DC-B9C3-4D03-8CF8-9C046F15E3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BAE1BD62-C19B-49C2-91CA-BD8998204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7B651D12-E4CC-4DDC-A4CA-123DAE3506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1156EB12-088D-48E8-BDB6-6B27226DF3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050D0C3-256E-4A4E-B6C0-7B743A893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71518F4B-5A31-49EB-9245-2BB74EBDF4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3451C749-69F9-4CD3-924F-1B9235B543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8E7E95B3-8181-424F-9054-E31BDACB7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DAF97F04-9DDF-4D72-904E-994A47A25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F92E1A98-A6CD-49BA-BE82-D64C54E769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62E69BFF-6250-4B9A-8441-4259310DAB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718AFEC2-93B9-4F49-A10D-956B48C694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36F89DB3-BE43-4F88-973F-AB239B28ED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C24BB342-C880-40C7-AB36-697468760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84CDE1C-C3FB-46A5-9FDC-A74A8CCE9A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A6078A7F-68E4-4BA5-A58E-AFA4F0CB2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5B9EF5FF-3D84-4D5F-9576-1F6405762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5A3B135-E669-4319-BF98-BBBBD0FB9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E3C95467-1050-48A7-8E1A-B521F33FC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1B757995-A511-428E-8F1B-66638E3EC7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891DF935-F7ED-46DE-A8F5-E5F45E9821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6CA4255C-D146-445B-B206-8A06184BE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F1085678-77E7-4984-AA31-F69A4422A9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D15099-5274-4DE9-B605-88663AB950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A8ACCC7C-7894-4B89-B7B7-FCA19CD9F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5A48150F-3170-4A95-ADAA-A11770BE2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217B296C-BE47-406B-8B11-4F19037206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FB6BD86D-36E3-4571-9912-2290EE201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597B1D24-D77F-42FE-BFD6-685B85C64F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CA863606-12B9-41AA-BE4B-4AA60B92D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E4261E7A-62FF-4171-8D22-FC78A9CD9F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C229A76A-2E61-467C-8D5D-A06E061BA7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F1FCA51D-ABDF-4A9A-B99E-CEFE5545D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33DEB25A-AB3A-4283-8514-B5C3FEAC2F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A20EEDD3-8C8E-4BFD-B793-A2CAA7D5B3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1184CC26-7249-4514-9141-A69B3D9EE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87168927-A93B-46C4-A98E-3FA5604B2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32A1A218-1CE0-49B2-B5BC-8FFEB7194E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EA2E8494-D4AE-4EB4-8EA6-B83A8A7291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52C8E65C-EE34-4E87-831C-AE13845329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1FB1C6EC-CA79-40DB-85A6-4BBF76F82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4AAA69EC-19A6-45A6-99AF-D756E688CC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944E57F3-A5CC-4C55-A325-B05BDBD94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3BB5FAA-F7F7-4E9E-B1CD-992AC5C941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28CAD98-6303-4D2F-AE3E-38A94691D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022798D-C2E6-4639-9146-DEE4B430A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DA180F87-62D2-4CBD-BD4F-4FC295E27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253EFDEC-0A20-4860-B338-B5EA95CCA1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D46C3295-A9CD-4339-BF7E-E6F42B6DC6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19E1C7D4-47C6-4247-A43E-F70D982DB6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C2C0B7D9-23B9-4FD3-8E2A-6C00282D6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850435FB-D02C-4E74-8EC0-E429BC278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2C412C04-4429-4BB2-BC1F-AFEC89831C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71035222-C186-4609-924C-5827A8EC5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DFE89D90-754B-470C-8D0F-DD3FD880A1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5AEB0F7B-5677-4326-BF78-6E975B2E66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287265B6-FF55-434F-9556-B9008A9C34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9B4FED3B-C592-44DB-893A-77C6F2F59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FCC638E7-14D6-4B0E-AC5A-4EB3E39E2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985E045C-4E7D-4C21-A4E8-E5BA79641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95FA0778-72CD-421E-B136-5656C78944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F33F6BDC-3D68-48F3-842C-79C8B5E26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FC0CBDE0-237D-40F3-8240-1F2021D26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DC2909AF-A050-4FEA-8709-86BEC3F3AB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92690C63-BFEB-4FD3-A629-1E3ADD1CB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13F5D279-3A20-4089-A634-9E4D2B37D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666C3E6C-1AFA-4336-9CC8-15CFA7EFA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F341F90D-051E-4A23-AA3D-9331B4450A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9BA7B9C-60A5-44EE-9657-B82804EDAF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BC1C45EE-E8C8-4742-9763-88557F44F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E2483A1B-7423-4691-A1E0-F55869556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77550A81-5FDA-4685-A536-244628708C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99CE3D4-6430-466F-A1BE-BA139CB0E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F31A40D6-2E0B-4376-8B06-A0943402F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B006E316-6864-4CC6-BA81-C8DB0A6177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12B90DF5-B804-4A00-A590-9F1C62A699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CF919C0A-9D49-4E57-AE87-1D642AE99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15B568E7-5A51-4754-BFAB-92A7576C1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EB09EA45-F6FD-4DBE-993A-C7FF1C031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3A39D9AF-5ED5-4E7E-9415-A9C5B3CD21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CF84A8EA-7BB4-4D54-BB65-447DA34E9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7EE4067A-DD43-456F-B9DD-BDE2F9848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1E906A20-60B8-49E3-A65E-63E7C16D26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441DED42-6901-405A-8F9C-E77E03046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4ECA71F5-2303-4311-AD1F-5313DA9FF9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FA6CA474-4098-4EEE-AF12-C55E4F59E5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814F1F6D-6FA4-4BCE-98DD-F16F496A4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7D15337C-0233-4F12-8AAF-9F9C16EF2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903BBEAC-C461-4294-968B-AF1AACA2D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56CF3A4-753A-4BC9-9BFA-485221C16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4F1BCFB8-114A-49D0-AB2C-A4D882A02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542D6494-D711-46FD-BB44-A53DAF91D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EFD0F8F8-7C66-42C4-8E84-D07A6FDD5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F50E4C29-4A94-4233-BC7C-F24B5476B3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997D4FA7-ED95-48A5-918E-E6906F2B0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F3610086-34D2-4C7A-9069-62B035F9D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44DF872E-0256-4F15-8BD3-490BF2CF33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199A8E4E-7A73-4E09-9078-D8E24EDA7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3303D8B-1B12-4D73-B024-6726D0C5A4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C4739237-406D-4163-A039-06E115EEC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F95C3881-FAB6-4E52-9D7C-AA074013D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1707C7FB-6C01-431D-946C-7C4D405727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3E86DFC0-1807-4F8C-AE53-3BB6A6CC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67F22436-8CD5-4C74-8A19-8C6E72B93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478ACACF-4FBF-4569-844B-45BB6CD922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A1F6BC95-7CFD-487D-8FB8-2C38168AC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8DF312C1-5CD6-4E31-9782-9E2C456DA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B1CEF59-917B-4917-BDC8-D1F5F937F7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34D3C12D-62E4-4E48-B30C-29685F1745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C859301A-3468-4A08-82BB-C3C21D5EEE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7A54AA8C-BB06-4369-967D-310A819C66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2AD06514-1235-424D-BADF-02F5950C45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AC63585-0592-4A71-B8F3-BC7FCB9A88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A72C276-69B0-48D3-B274-9FCA69251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2039E398-2ABC-4B7F-85A7-84FA078FC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438669D0-68D8-4C72-AC0C-B84E4BD58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92DE8DD-89EE-4F58-8517-A33F84520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4A39AA2E-C434-4BCE-9826-3F5D844F23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60341AD6-196F-4D30-A256-241FF3D6F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ACDFD5B7-D85F-4C52-A7E4-308FDA402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7BB98BAA-AE5F-4C95-BD7B-08C403A98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693E5D41-3AA4-43F1-8FDC-1F8BF72611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7A5CDA02-7532-4AA0-8564-454D192E6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D6C7A0BB-8B35-4CD5-9D5E-5CB629B991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B29C9B40-CF8F-4363-A079-07A22AEF9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7048A178-5A48-40D0-99FA-4496B226C4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A2819470-0C29-4778-AD6F-2ADF9FC921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272DE96C-D2A9-4238-BA84-62774C4FD0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81A77209-BFC3-447B-9C65-4AF319B5F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FB32CC84-D6FC-47E7-8983-18870BCF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AA68A4E2-8C60-4204-8F8B-615A1AB52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FB904007-DA15-4E63-8EB0-8770F1BA9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5A0CBBC2-81EB-483E-8D9B-64C6AE94ED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C7DD0537-B938-48D7-8F13-F89576AAEF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718C44A5-B025-4FEA-9123-CF47A193F6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C41E2284-CED6-4F89-9354-E537CA259E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9DEA61F4-01BF-4C14-85E5-C884F6346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8985A5A1-8723-4617-AEA7-0C979B3B0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DF8F8B63-9F14-49C3-9182-71FD626B6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4948A200-B064-4255-8387-3B8D5563F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A7F9019E-66BB-4188-AEA2-DB75A8EE2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CFB7BF2-FCCF-4092-8DCB-74C913D752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5B469200-0BF0-459D-8E25-AFED1F93E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CD2A4423-DB09-40E2-AE05-68E3A855D9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38642A91-5DDB-49D0-A721-5F368CAED8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E253C3E6-46A4-4C72-BA6C-7940947F0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E84F0D61-D41B-4CBA-BFE1-4139685D49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21183127-D423-456D-A8A1-21ED163A19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2A877EA5-1D7D-430D-AD8D-5722A724DC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9C59C2B8-A890-4D04-80A4-E4C2980A66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199D192E-9B14-4615-AC41-A2F93B189F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3D5EC163-90CC-48EC-ADDF-F1E096E15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C9870008-A115-48BE-AC66-BE1FEEC9FF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36CA0C86-204C-4B7B-8ADE-52FB7ED58D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A4EED8D7-9934-443A-949C-9409FD14C4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1EEE6B64-B68E-4E80-819F-AC43139406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57A633CC-5F71-4D52-9FAF-49B59F04C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96A4EDC5-26D9-48D4-A263-5F680E8EF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EDBF03C1-0ACB-4014-BF21-845FEB85A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A96FD748-678D-4F22-BF84-85C86F3DE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45AA7C2E-0D80-479A-B559-31BEEB98CE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B5F04A5C-1CAD-4F53-A6F9-71456991B1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3321BA2E-4E93-4B67-B3C9-587BDE959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D678E92-118E-4D4F-BE3B-9FFAFCDD9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E6698C49-8CBE-416B-87E7-14B81AE82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5100C27E-A99C-4F16-A474-CBC7F149A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F6E207DE-9EC4-4293-850C-D000DB4442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7F4C50D1-8AB1-4AD2-8EBA-3F4BE88A26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81CAA985-E9C9-412C-986F-C503D0C160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93AD8F30-B95E-46EB-8AF3-A3C15C6B64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FFF0BD77-A115-4D26-888B-42DA71B32A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90C272CF-A469-4F75-A144-73DE3FD016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164DF17C-BF3C-4F0A-863D-2A2C01C3AE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F8AA55D2-83BE-4659-AFF7-FFC8FCCE73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250932E5-576D-4DE7-AE77-919BF21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BAADA55F-5DD5-45AE-898B-77C5BEC1DC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F247DB41-B7F1-4816-9218-AF66A8CA0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60D69F28-42A3-4291-B37C-F1A040A78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9A91E3F2-C717-433F-AFDC-738D98FD1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F5B10F2E-1F0A-4B46-BE28-960D5F54B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7081E8DA-D819-4E1C-A385-4A91CA192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BCCE5127-87B9-4EE7-84DD-5AB44DC7FE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2F7CC7ED-AE19-46B2-A749-FF86C9C61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6CB1E912-F68D-4A6C-9A8F-A356586F8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44E2A79A-D5B2-4231-8180-E32C87B19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D2CF85E-9342-458A-B61A-6CDE059A6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578BD15E-A029-45AC-A4B9-5B8EB42A6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4AE4CC0B-7A8D-4BC2-B6F4-2BC05E215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18DF070D-5E62-4C51-BA8C-CB2450C4E8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2883E7C7-F859-47ED-8E23-E3D363C1F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9F4EEDFB-586C-47C1-A865-F037D830D9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9A827099-C7DF-4D3C-B039-922AAC715E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2C15E927-F64A-4F91-9BBB-2C052E69CB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D437DA83-E7B0-483C-AAFF-377BAD5DEF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F4237268-0EDC-45CB-8CB0-867DB1EC44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ADBA1CF6-F83C-443F-AB08-243401AC1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FABFAEA9-B35D-408D-9B98-ECF3E54DE0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D035F377-9DC0-4F8F-AD8D-35F4DE7B74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6211710F-39F7-4F6C-9854-30EEDAF98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692D485E-6DF0-4F0A-85E9-5E4271B393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25DC964A-A691-48D2-BC17-1367708D7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8CD1E1B6-F9C1-49ED-B63E-F1829F029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B5B42C6A-6897-429A-A198-FCE1BC3B66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A88FC1F0-385D-46E9-B45D-B7EF8D7FD9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1070EC33-3D7F-44F5-8357-B0FC342AF9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6981B5D0-4BE5-4D41-A462-D9D3934BAB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50D33F6F-783E-4623-A6FE-68852CF08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F4D2D9C6-B8A5-4E45-A8F5-1F8F49001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45414E85-2F3E-47C5-9FB8-5D5DB760B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BE96C9D0-E9F7-4B61-B520-5FF4498664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8AB63CD1-617B-43CA-AE34-2DCCE1AF4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67AFA21C-5B7C-430B-B46E-96D205A90C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39AAFB61-7848-4524-B88D-2F977DFEC1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C9019267-F0AA-4D4D-AB58-90F72F544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4B93CAE-25C2-44E2-8E1F-45A900B63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41AD777E-E82D-4AA6-8F0D-73B70636C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CEE5FD89-E230-4BB9-B2F8-91D717B2BC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3F844964-8040-4D27-AB85-29BEAD1375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D1B48780-D361-4462-8CBF-55B2557473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CD2F80C9-0438-4D0C-B41B-77375445B7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F6ED0F0F-F028-4DE5-9BFF-7540B9DC50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C14F979B-59DB-4172-BE73-CDC65CBDF7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59FCEDD4-4558-4BBD-9A74-01D1CF1C8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CE506774-83E6-479C-8671-D0D975C0A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F353242-F1F7-4191-A50F-C00EDDEE33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874D3406-9573-4ADD-8B4F-7611964862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E552C763-B6E2-454A-8446-33A0381547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5C360C4C-1F89-433F-BEF8-DA57DF43FA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508ABA86-8D1D-405A-8597-7F98852B31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67236847-63BF-4B3B-94E1-7E16A0023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D3E29728-22B8-4945-8EAE-5798344B7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A99F57E7-60D8-426B-B4BD-10071A888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3E3900D1-655B-445D-A865-D103C61D29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637F8D87-A82B-4756-8681-E3723EA9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3EA555EA-E56B-40C4-8059-78FA8B3EAD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49006D-75CD-4294-A7AA-81D540E4EE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D017D2C6-C845-4C53-8C46-C979877A8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31A58DA-B1FF-43E4-85E4-19DAAF1D5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3110D5C5-D5AC-45D0-91E6-BEA218927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DBC5DB2B-2EDA-49E7-B78A-6B8E778F0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B9066128-7CF4-48D6-9F28-D07C76DCA4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DBF63E76-39AD-4FDC-B473-5EE4C9447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2BFA49CA-6EEA-4B79-BCFC-9085A18DFD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C9049822-720C-432A-825E-2BF4F8000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2E010E44-E6F5-4692-A846-DD1EEBD7F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72180C09-47DF-4565-BF52-24A31D902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F80F727B-6984-4FF1-86FD-5F7478D57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BFD6F481-5F45-46B2-BD0C-328CCDC66E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F637E47C-E7B3-4CFD-96DD-927D10BB31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47C60CF7-9F4A-4316-AD17-C0ACBA14D5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39E99F2E-8F4B-4A41-B336-9F5940365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60AA1160-6DFE-48D7-80DD-9B6195415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C6175B7E-E47C-4E1E-BE87-91F9887930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A4CCDF0D-DC4C-48E5-A254-4FA0F9DC1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33B5369D-01F9-407F-A25F-A4F1912C25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D0FFA46B-91C2-4B38-9904-9076B372C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829D2A09-351F-43AF-8C7A-B5954037D9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33B5DC3F-6481-4DFB-9170-E622FD5944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A23E6E3F-A3A5-47B4-85EE-181163AB4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C84D6CB-04F0-4217-A8FD-B6B4A10BF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A86B15AF-6754-48CF-AD7A-042B121E3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47250136-ED79-468F-85AB-5F4F77EE1B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D116FF2-355C-4B48-A2AE-796DEC1049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7247B528-68DE-4EEC-8CB7-1F321BF9E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50DA9FA7-168C-493B-B1DB-87C63F08D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DFAAE325-52B3-4D3E-B1DB-B8A6038F72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E6FB82BA-7287-4762-85A1-1682E0E1EB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810963E1-E3B1-4CD8-AABE-6ED6C0C9D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D222295F-6D0A-44D0-B5CA-6EF83E1E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81A1FDA1-7ADD-4D50-B578-D9E9B8A9FB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554F032E-B33E-4515-ACCA-AD9FC73EF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16B7851B-2705-4193-A127-215AC739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285433A3-1229-4A7B-A4C2-D17B14621C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62432939-E0B5-4659-818A-B9A420735F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FADA80-AA3C-4E2D-B730-1512C6DC28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AA335945-5BCF-4C46-B44A-EF8B50CD9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46100AF5-ABB0-4CB8-85EF-5F6E9CD5EC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5544B5F0-8E77-4084-8056-90AD3E296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7B767B4-DAAE-4459-8EE4-200B7648A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8E23D0A7-000C-4064-BA79-63F30E0618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FFEDD134-CB42-4E3F-A4AB-5E7EF52A04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2D1B0CBA-EF62-4A19-89CA-5E489A066C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2786C37F-38AE-47B9-9FFF-E72D5B7213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D1BF31FC-7091-4ED2-8416-E2F8170385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3986D8EA-6F13-4335-B490-0CE3D9C18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5D753BE-D675-4E91-A837-3839CF5F3D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D2601973-3A47-4FE6-8E3E-BC93B44735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DF995DDC-6D12-4D97-BF5B-C20EA36CF9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C32B2078-D4E0-4D27-9363-D9F3547480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26DAF135-5E76-4984-A5A1-711B5E4C3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F2D19477-F9FF-4C1E-BD3D-183574C29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2B09395A-EB3D-4023-AF4B-D3A1EC890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43DC87A3-A8E6-4C7D-A0C0-5528EB9BC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D57CACE1-DF5F-4B6A-8669-728A36A8AF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F6A0396-5274-45ED-978C-07249BBB5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9179D8FF-96BB-4A0F-8134-499F1B1CB8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ADF7C6F9-B5B8-40FB-A689-07E9C3314B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32B4DB0A-19F6-4347-AE0A-757635F9A2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4A4B46F1-3226-4234-9DB4-33F05BAF8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150433C0-8929-4B11-AC59-10249B1BA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773DCF54-42D0-4C21-933E-BF03CF06BF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2BD9A85-00AD-449D-93E9-0B9DDC843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DDEEC89-A418-44BD-BF9B-30EE5404B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9F545EC6-26BE-45C1-A221-5E4AE0FF7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12B68D4B-1BEE-42F2-B500-852D90790C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44F6981-CEBB-4B75-84DC-DA8E3B128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61B902E3-96D6-4386-8E97-BDDDE5C11B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9C01DF26-F568-4B7F-B496-F88F0327C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68B0981B-B5B1-4080-B7A7-497E4FD773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9B54E029-4E8B-4EDF-AB1D-A2E1B2237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D284BD03-AD79-4171-BA85-24DA923D6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6AC03191-016C-44C2-A313-8F65A33728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5688AA46-7A6D-4907-8949-34DBE462AE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6CCBD6EF-80F3-4C31-86D5-239A4B7BE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EBD5262A-B067-4DD7-9ECA-DF7A4DF43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5885E82B-C0B3-4D41-86F1-07B9EB258F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D7056CF3-574F-4D89-97E0-EAA5769C6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594EA0B8-FC39-4BEA-B3EF-A4AED67D05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94F7C9C6-BF8A-4143-ADA0-6E9BD529F1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C85780B7-B6DC-4C2D-8995-0F15503A4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A47AE628-0BB0-42D2-B19B-471F249E7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787F63FA-35A3-4D7F-9A3F-556D720FE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4C97A7D5-0A8E-4A4C-A7AC-244126309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74BF50BB-0205-43DB-AE0B-290669E70B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945EF53-79F6-411A-9DF9-01CB0411C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75E967FB-AFD7-4E99-8CE0-34817376F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4EF0FA6D-6163-4FF7-89D5-CFBEC4986C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7D611A65-7B8D-431D-B16F-CD71F3F7E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96B3E072-8BB1-4931-A10D-96599ADB12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D19F583-D9FD-4A58-AF6A-900BFC22E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362134CD-71C1-410C-933D-17B0F94035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65D12774-F688-42A9-A155-13A60789A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EAC6F145-61D7-4F16-A552-996FC86171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93391C33-2150-456C-8DD6-7F3DD91475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1967AD33-F222-423D-9737-2BD5F7831D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F75814D0-0722-41B4-A25C-141F3D27A0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80048305-BC1F-420F-AF6A-F9137FAF6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820C25E9-A52D-422B-8CAF-A1019C5535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31A98D0-4DB1-478D-BFDF-729590B2F2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3D76BCE5-3CDC-473C-96A8-5F60C5B0BB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D400D5A4-A193-4CDF-86EE-B5F8D9350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A4180142-E6FE-4F80-90CD-294E34308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5092C964-F9F7-4A3A-B84A-583864ADC3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B9930B78-9295-4B3F-9412-A069A9812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44238F71-53FF-4F33-992D-81BA04CE36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C4367136-BD3A-4F38-B0E8-96CAD5E25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55A8E41B-A7B2-4BE7-AD52-2A60D0E67C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33D46D45-103C-4ABD-847D-C4F352A1D2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8ADCAC2D-84E7-48B4-91AB-2157E6CB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814B3BE2-791F-4C28-B186-E5D06DB05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A3AE8F65-B443-46D7-B03B-B2DA148D7D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3BF780F7-E2F0-40B3-B5F6-2F04EF439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6B5BBBBB-E675-4EEC-B311-E78E30CB3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71A6C8B0-CCE5-4C22-B529-68FD0EF352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F8902F8E-C2C2-4A87-8508-42CF431155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9FFD5550-A457-45C4-BAC3-8D039287B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2573C5CB-77B1-4CA6-A439-09569E5F4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2FD9F348-4881-4193-BCF1-B5C05051F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579C3E24-9E73-4467-BACB-72AB8D97BF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794A6028-5063-4E90-9592-6DA649895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4999ADA9-7015-401C-809D-42D73AA044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D208878B-AB22-48B7-A2F8-96DF9D4AAF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A7005B5C-A0DB-4300-B75D-EED25035F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D04B028A-0F7A-46A0-92EA-94DEBF919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D5ED675B-8320-4804-93F2-A0072074B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E9814FA2-A271-4E0D-8450-3D3730A24F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7BDFE8CF-0D3B-434B-BF91-97093963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4C13E435-0731-4C6E-AB66-331A9FB73A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80DEE4B-F7EC-4D56-B169-F4C8172C7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CDA285C2-3356-46B7-AD42-B0B8F04144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4140A947-4892-44F9-B5C1-3090FEDEE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D5E54F76-2E70-4D54-A09F-036BB948D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40AE7317-58AA-4221-9260-586586889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121F2030-F79D-47C7-A826-CD6F973A1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403958E2-D908-4276-889B-4A03EAEB2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6C02F318-D139-4BD9-96E7-5CB3D6EC10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A68D80EE-1C26-4F98-95FD-311E8D8B6A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E4FCCFD0-19A5-4F29-8D73-CD6C502AE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9C5229CD-56D8-4515-8255-937B329A1E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6D9C2609-7F0A-47F9-A7DF-14D672508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93CEC531-AC84-4ACE-AA7E-F639C289E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BC414742-4801-43EE-8D29-66A51E36C5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F131F555-72AB-473E-B3EE-2C3DFCA998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D8379C86-C996-4641-B795-8516D624F7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2C9D6AC-0C82-4CD8-BEFA-6992E866E3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997D4717-27F6-4052-941F-CD44CA2C17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E2F1835F-4C0C-4E89-B776-B990BC76A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2B94E20C-F7C7-41FE-99B6-B27519CD4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ADA9EBE0-C5BD-42DC-9243-34D8CAE480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53B78714-D28A-4509-AE88-894197DC5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DC7D9434-F7AF-487F-B4ED-245BBABF86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36E2DE47-1FEA-48F4-A967-884D820AF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4C987A68-A084-40FA-BF48-70AA993765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3F546766-DABE-485E-B62C-6949752B9C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5C20E35C-4CB8-4742-B6F9-176CA3DEE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3BD54F14-795C-401A-94D4-2CE5438DA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9596D4C5-CCF5-44E7-96D7-B4A01A2E92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E794B112-19E2-46C7-9884-772F900F1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D1B234FB-B666-41EC-BB5C-CF40553CA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923327AC-C926-4A49-B633-8E29C32C9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B4D33BC2-2D74-4C26-B7CA-C914C1D1F7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5694416E-A7D3-47B1-9098-7745CAAC7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4142216F-E119-4DC1-A2D7-6D08EE99A5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76BD2CA6-88A6-4ED0-B58E-12A53867D0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3E74A5D5-D5A3-49AD-A299-8706C99C4D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1FE6C7B6-0F4C-4DCF-BE8C-9E6A5C54F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76F85077-D4DC-4053-AC0A-E44CBB31B8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89F97DE9-89B5-4B3E-A7A1-2644F537A0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26FCC048-FD1D-4E3E-B844-C22A36BE13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13A6A5EF-2117-43A1-BDE9-B20A8E40B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4FD7ACF9-A66C-410A-AFA8-293440C55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82A39F68-A8BE-4C7D-8489-46E29B3D2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E1C33ADE-C115-413E-BA36-2B741CBFBB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F42AF53C-B447-46FA-8DEA-66CD86E6B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D64DBE23-DA3C-4307-B13F-62183237D7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48B504F5-80A3-4CCE-A2F9-7339C2B1DB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6E574942-17FA-47BB-B341-CA09F38AE3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267EE561-78D4-4F7E-8AED-817A5AE7FA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F4CE4760-CC30-4657-B3A4-D082BA302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ECE729F8-9FD0-4AD5-8C35-7EA89EA0E7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1193CF04-FBA8-4D44-A1E5-2FFD187C9F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E12E1C68-91DE-4B3F-A8F6-9E7AEDB870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F7C28E10-A786-4509-A7D5-F8C5C32333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CC789C09-0DD3-4FCF-81E5-00E7B32B5B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C567AE56-CA03-4192-9866-178FE9A0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C9EAFB26-9EE4-4FCE-9AD1-3B87A0ECDD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AF136C04-E5BC-4220-BFA2-21BAE1372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C04FFD2F-C94F-4A5F-9268-5065AD7122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C7CD2EF0-2910-4CFD-BA75-D76200C82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C4717A7C-F68D-42FC-BF19-C2324E0F43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A8B2DE-83F6-400B-AE9D-EC824522B5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D1958EE-11CB-403F-A2D2-64314EDB9C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268B2E60-9F44-4E73-9F0B-5F7C62A0E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A7A31717-57E3-4F1E-A512-51E6609598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35720F6D-8C73-4498-8FE3-3C62998E33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34AE72F2-CD46-47C8-881D-ED77D41D0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14E1BF07-7910-4210-B2F3-1AE4CFE4B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CE0F01F3-FAD2-4AE3-8BCF-1A404FD50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E214806F-ED94-45A2-99F1-2A183CE8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645AD2-7D38-40EE-B5E3-AA6A706B7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ECC6B60A-5291-4122-9B6B-C3A8260E2D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B8D8EB21-5F46-44AC-853C-E31E4E582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F1F260F3-A286-4E88-9FF0-89B85D67D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8A722EED-D662-41E8-A993-949B3A31DE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79005051-3D7B-4168-A309-EC7DF8899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2974B1E7-F63E-4A05-BF9F-DB38A5E3A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F0A9FB01-62D4-4476-A01D-C4D241EC08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E329C2C8-3673-4023-A8E4-AF715EA1BD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AA081A8C-0D32-46BD-8247-84E662218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13AAAE46-8964-45CB-836F-BFD6D717E8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5B068441-4DBA-4A7D-9980-9A1F6A5A73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AEE9A922-0B72-4B7D-BE49-21BD46789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9FDF1CD3-78AA-4487-9A20-446D1DA2D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970B7398-C5C3-47DC-AFB7-0DDD8EC29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19C3610B-E316-4D8C-B1B7-703DEF9F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7AD18B4B-7998-465C-AB4A-061BD9E0C5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ACFB0A8C-74E3-4EA5-9773-44962B54A3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8B0366C2-CB51-4438-B9DF-9EF420D26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6F6ABAC4-BEFC-48C3-BD93-B9B1D4FA13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1B1239F2-2DAE-438D-A843-53EEB4678A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8B3CD25E-C272-45D6-95A9-1CC413778F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DD72A3D3-8C54-40CD-96C1-D2DC86B56D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B0ABB19D-2B89-4C14-B950-3C4C34AC5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6EB8F1A1-6B47-4E3F-9D29-2DD1717D0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DAC1A205-DC74-4646-A915-C0CF5D0828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2CBC19C5-D1AA-4043-949F-E646E91388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39D22AE6-63BA-4F6C-9AD7-E3A791660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C6B16BFA-CA1D-4C9E-949B-7D7C377E7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19DF1AB5-B709-4480-BB5C-9EB27EF8A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1708C7D5-EBC8-422E-B34D-A1CAD47C6D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32F82D4A-BA8F-417C-B9AA-B305DA5E15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E30EC9D4-CAB9-40A9-ABAD-DD9AEEF1FE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5793B374-EFB1-40A1-8144-97BF32823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D3601603-7F88-4399-A092-83FEA2D598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3E8CFD0-7D96-4DCB-8F75-19CDEF0FC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879D22B9-EDBA-4D98-8D26-9EA13F7922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56FD14C4-B04F-41F5-B001-B32CE5573B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814BDF2A-8D72-400E-8F1B-ED010A483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9DB63224-2401-437A-A245-A624888F50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E6626D73-C377-4917-BE24-8C718663C3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95F5B12-2EFE-4566-80CB-1C7E5B9885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24B55EF9-29FB-462D-89C4-69C31895A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747EFE8A-F863-417C-AE20-92743DB8E7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50EB100D-F73C-4980-8DFA-FCDCD37AB5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7ABAF9BF-3281-43BD-939E-1A57190DFB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5DCFCF6E-30C1-4102-99A9-5D86C6B0D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4DFEDF78-BD44-4B61-AE06-6352A3EC8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6BC12473-410E-40FE-B49D-FD98513070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7F63C8FE-28F3-4757-888A-D373695569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AC1DDF6-B964-4A2E-AAB2-498C9BAB0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E4FFB3CC-5DEC-49FD-B7D6-1657AE701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47F5E6A5-0E97-4EAD-9969-2FF0B1FB6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36213BE3-E53E-4815-9205-2E7377531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4F706D3E-33A7-4CD4-9223-02DE650E9A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129AC074-0ABA-41EE-9957-78EE08D22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B7448FC3-04EF-465D-9E5F-CF08CC1A6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ED767F2D-8BED-4C5F-BDF7-4FA0FEE64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960649C2-C49A-43BE-8F8C-F9EC4B60A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4E9152D0-7528-4DE7-96B7-2FBE83D0C3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F75D0E12-122F-4C79-8121-6745D3821D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C1DE9FD6-1AA7-4090-B471-621ACC7A8D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340952EC-486A-4BC7-B129-CC5960327F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3EA68A5A-F30E-4E2D-8FE7-BA1449589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B0AC47F-41C1-4D50-BE13-56C0DB8E3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9CDB79A-AEE7-448C-B2D0-4F8DD2986E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3C8A4674-B567-4A3F-A94B-5F41E99F5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3258051B-B231-4203-933A-5527E7758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54C92DF8-E31A-463D-B4A3-44A067C8EF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4D9A9987-2E18-4E8C-987C-2B41D4E868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96EB83DF-0FF6-4E49-B200-F0DA49FF8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9027654F-3666-4AB1-A87E-5F01E95E6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1B69DF7C-F5A5-4AD9-A6BD-8B53DA127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9579B52B-B1C3-4AC4-A29C-89030677E8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D35FDD2A-4671-4805-A523-C51D2348A2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D1712E70-A2E1-46FA-B6DF-F85613BFEA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4F59A181-86B3-426F-B8E9-8C53F09F76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C2994472-1357-4033-90E9-2586A3805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E72BF0B4-271F-4531-982D-D9CC49C4FF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8D1636F1-6065-4973-8DC7-803DA1AA4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865DE8AB-6596-4AE8-AA50-67D31364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C83146A6-36B0-46B1-B8E1-6137E7304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5522D71F-475D-4531-BD5B-2BA2F738D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7A37F3D9-B155-4B81-8090-98F9509F7E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C28EA513-BDBF-4DF0-A25D-2A3E372270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337D62B7-8031-4816-91DE-A7FBBA1D43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3930483-C900-440A-8A17-E17A99C694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E5F1E8A2-52A4-4833-B3BC-B8F47C807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8115118E-D5F2-4275-BE0E-F007E42C9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CAB3852E-747E-4441-8F4F-36CF1B5D4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94E577C9-326B-47C0-A0AF-893B64F96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5680D229-332B-44A0-8FFC-C35713DF6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299B9A3F-4C1F-44AD-AD67-6A492C0D5D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2A033491-CA13-470C-873E-F5C94339BC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382BB8FE-1DF7-4738-ACA0-454134F0B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3C889AB7-5D8C-4995-B934-7675FA9F8F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7A91012F-6B09-4608-8923-5CB9B8ED0B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992210F-4616-4B31-8368-51345B991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E4781324-7011-41BD-AB67-538DD17DE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EA01CF89-748F-4223-9601-47B0CF7D51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37D1059D-0D6A-47E4-8DA8-9D80B67153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2470BFD1-03E9-4DEC-85CD-7E9A613AC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F424DD2A-E024-4E05-AD3E-31EB9AAC4E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3E39482C-C670-4AD7-B4E0-7F3DDA89DB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8D5F4C50-4B67-4079-8C86-C08635FAC8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5942DEA5-BAC4-4E7F-9873-A23AB13B05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32054593-DCB8-47E5-B136-011B8EE44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B521E963-4E76-45AC-9E92-8D83572CE9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AAB47B4A-2707-4132-8D02-C3D0FDF001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C351BA3C-1564-4D90-BEA6-540C4627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88AF05D2-C22C-4941-AB55-7C52B693B3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3438EC47-0F4D-47DC-8819-CEFB2C796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12A1CFF8-EF30-484C-BCEE-7E9AAAC6B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C6130A3F-5B98-4090-AE81-C943497777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25196521-E470-49D2-90AF-A85B2C7D48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AF336D0B-0BAC-4207-A650-4A3585033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F8EF23F1-0E1F-486F-82E1-36F47A31A5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299FA7FD-8072-4C8B-BC44-A05E5A049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FAADA294-50C3-44BB-85A1-FC35605CA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3891E5B6-4719-484F-9726-4AFACCE3B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6EEE26E5-E484-432C-9BB4-88310E7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66959539-E322-45BB-BF11-C6462333DF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536D1FEE-C3E0-48B6-A0B6-5BA66F563D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8DF84AD7-B8C3-442E-9EFE-DB5A02F043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2CBC0533-17CC-40A6-92B0-21947906B0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4028523E-F1A3-48E5-81A5-253A4C7D1F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96549D12-45DD-4F27-AB82-53F079C3A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2D6B19E5-D89A-43AB-9E95-C4700E676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C81B88AE-FA83-47B2-822B-2D396BB2F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A22D61A8-9564-4F41-BC21-B8B673B1A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6529C18D-CFD8-4CBD-A734-5AC9488AC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26BF7733-5976-4D78-B443-D720BB022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F407727B-A629-419D-BF50-DB6DC185DE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9DDA02B0-AFC0-487E-964A-F3B5588F9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4867B7AA-DD32-42C8-AE78-A81FCB080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33DAD737-C149-43DB-BC40-B0AC48A941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8B4982A6-133B-4A56-B1BA-539DB984A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1537534-CFAA-4B2C-8D95-A6B3E2783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5727061D-1430-4E85-9797-AA11965C7A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506B63D0-ACEB-4CFE-BA21-A60717BD3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1125F6C6-8FFC-4A86-B018-16045BF56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4D137ADA-3280-4D63-A652-0C525C692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AA939669-DCF4-4A11-90C2-DD5779515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EB042E72-F3DA-4162-8D47-99FA5BAB6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25EE0E4B-A621-4620-B31A-26CB18023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80C863A9-8320-454C-8DC8-C57852B9BD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6ABDA0AC-B961-4D05-85CD-F881EABBD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CF70F00C-EB3F-4A72-BA73-A1E26E6BF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EB4D9ACA-0FC3-4AE8-97DF-11012FA59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F08A6907-A790-40B8-8484-A18AB49C1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63FA9057-8351-4E52-AA77-68D381AE44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440D9EE2-3DC0-461E-B985-9158A39235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A7D7B9E4-7282-4776-9591-DFA2F52D88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984220CB-6F48-4E45-BD7D-27FAB063D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4AFA5D70-C404-4B6C-BAD5-B02274EC74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1E7F51F9-FCF8-4C4A-A20A-97CA80738D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194B4F70-895E-45EA-9D8F-9E10404093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D0F1F1D3-4909-49E5-B94B-98985A00D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277FB97D-6202-4D72-B844-5DF79F428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E0600C9B-EA7E-471C-8834-D6B21CE950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7765EB6A-7AEC-4B7E-92F2-D51EDFF148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A6A34B8F-0396-4049-B4CB-6529FEE079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CDB6279D-A0DD-4C23-AE4F-74F005215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2A0E5A0C-1F30-463A-B94A-1FF58DA7D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451B60A7-C682-434C-9FB9-F1764DD92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F76FAB6-4503-4E9F-A3B3-D7D05590C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F64CD109-833B-42AE-B71A-298C32B0B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4BA987AB-FCA3-4E87-B108-EDD1A6A44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CC6D7A2A-3DCE-4379-A459-22289F738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4CABD180-ADD7-41FC-ABBD-C8F927D8F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46A7BC6F-E5B3-4D16-85AF-8AE6D888C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F6C3AFB2-1401-45F0-BA84-480CA2B470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D44D03F3-62F5-4975-8246-ECC1EFF056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7BEA8B5F-A752-4BFA-A700-6C6189643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5DE6DA31-EB7C-48E5-B94F-54950AF89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DBFCB02-C041-4776-8487-4EC4A86ED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B96403E-AF02-4178-9FE1-B0A63A293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369C67D5-D3A7-4421-8691-B6750D7A71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3BBE7E0E-4B21-4E0C-9B2A-9E0E6D96EB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A73CB722-E109-4031-9786-C9DFD6197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8BB70B29-7A38-4881-8529-5A170FA568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84118A23-B2EF-43D5-B4E3-96521A14E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E8CB14D0-AE29-413E-B0E9-BA96F6171A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42CC7788-74E6-4AAC-A0C8-D6607E3DBF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A0FAA8B-B873-4AB1-9511-44A977EB0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F1F4003E-8827-4671-9304-CD949730C5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BB0526F4-C3C0-446E-A6E7-013C370F3B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3604F2AE-06B3-40A9-A5A0-56A74F164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CE3D37C1-BB8C-4CD4-AD6C-D6C83FE5B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ED75A85C-133A-4C4C-A7AC-9B59A1F36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1F52F26C-5FF8-4E7A-8AC5-E090546339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B581C77C-486A-45BE-9DEF-9840B7352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7D92DD75-F7B6-4231-AA43-5321E0CA54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A1FDB85E-0A13-435E-BEE9-058722A270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6A628AE1-BEC8-437C-A64F-5094D381A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45CF5F17-E830-4316-AD44-009E3C2E93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321DCAB4-74F5-49FF-A36C-16FDA2157F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D983AE2A-1C73-4B4F-9AF7-FA80949ABB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36FB0B74-9344-43D1-B884-874A9BF31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58A54794-4F32-4CBC-9E71-970E125ED8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938D685E-44C0-42D3-9E1F-AEB38D512D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792B95BE-3646-4F41-A739-E3E1ED5535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A18DB23C-CC2A-452E-8C1E-B83FF6CD74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B579FEAA-F7E1-4AED-8512-25880EA57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3E7E0FB-4F51-4B75-A46C-65BB4C277A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CC07D6F4-A8CD-4D34-858E-9E5B79E6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51ECBA78-D68E-4E96-906F-65D449533D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F5F9C940-EABB-46F0-A835-37B0D5EBA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D57FD9AE-5941-4D0F-BDF0-F829DFA871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EAE3F898-3106-426E-8D3C-A955B6B3A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AC7C6823-E776-47EF-A8BD-B6F2AE61A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D49784C1-2E7E-42EA-9220-6E8CB7580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12B6A457-282D-4E13-8B92-14A5A9998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B99746A6-A4C0-45F7-BA1C-5D7DE21D3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457E2BB5-7203-47B9-B31A-EE6B6F0A5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6BDAAFB6-36F0-4322-9146-45AA88815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4728B3AF-9F0D-42EB-8FE6-92D5C67B7B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18786252-3C9A-4053-A699-4E30E76B1C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3A8FDE4-F5F0-4AAF-8984-0D112E7EA7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830BF159-35D4-4BEF-AF5B-38C9D5D9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D4595657-499F-4C8B-9EE0-6CF26C445A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1837E0AD-E1C2-4D0E-AB46-B1F5FB879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47543EC9-417A-4654-8AE8-2E4501D5F7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96D23361-254D-421D-B4BF-A7FB8CDC1A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472BAB68-59F1-45F3-93D4-A2D3D1793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C584867-0542-41F2-BC60-AD44F2901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D8B06233-325E-4DC8-B8E3-56EC9C073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166577E6-8399-4A04-8324-A85DF35CD6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13AB46AE-EEF4-47D3-961C-523947197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C73855A9-E5D2-478B-AF6D-BBAD93B98B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B6C5D75C-0F14-4B43-8BEF-7ADB78AF1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FB86EA5E-C9EE-4E15-8FE4-FD158ED20D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77D434D7-D6ED-4C05-B030-C4986056A3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3C24C0B9-798D-4145-9A38-69AE7567C4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50329589-39D0-44D2-8144-04DD4C488C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AF51DE3-F5B6-4CF6-AEFB-9ED36E33D8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70435324-C186-40D2-8510-931AC3EA5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AE516C14-A48D-4C4F-B52B-BF8AF8986B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D6EA9E9D-6189-4A99-9EDA-DA470AC26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8419A7AD-7A77-4A31-9F42-5EACD3D32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E7704564-02D5-406E-AAAB-338958085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BF05C0C3-CB7A-4E16-BBD8-F66E40A2A1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42EDBEEC-3690-47C4-9B9A-B0A961C1D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6FB25B9D-EB07-401E-A3EA-0E4E63B936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D33B0425-330F-4B4A-826C-42CF7D4EA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371763C1-C4B5-4A22-8887-63B50684E1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F52F820B-CBB5-45DD-A451-3D891C2C72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4F9A932B-FA3D-4DAA-BE8A-941C09D9A0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42E98110-EC3B-4185-8A20-7BA840C5B9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B681F8EB-FD4E-4A75-8DC2-BF7F5A249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C576B102-D8C0-40C4-8300-CCA6CBA90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834E7AB3-C089-4E30-8E72-FA0381D777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6B453C6F-E24B-4B2A-9E0A-698AED0ABD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83B269DC-44D2-48F5-AAE0-6B856D3B7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E4DB196D-60D6-49F4-975D-C60E12FFE8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CE7B4E14-2EA3-4367-BF2E-51A594B4D8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B63B6279-9936-4F20-BD86-1FE1446A24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2FD71537-96A5-41B6-9A88-1611CB9491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A4A0F228-FA48-4A5A-9301-C4668B1CF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82C93464-ADFF-46FE-8340-66CBD0692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A19D12FD-4316-40BF-A6AF-A43685125B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250018E1-D346-41E7-8EDC-4728A6B8C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C5716A10-B274-4502-B59A-3254BFC95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31B26716-62B2-41A5-90A1-E4693BDEC3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F927458E-CEDD-4350-A1C4-2A2F319580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70F33914-ED6B-4F8D-8234-E7617B9E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3BAC24EC-C81B-40C1-851E-14E9616253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8A492E63-2D09-4A42-9033-B50D8BC339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E53DD5C4-4825-4220-841E-4255FAFF35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2F8DFD46-0E02-46A8-BA1A-76AC3EF6C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B0A34A62-B073-4488-BB89-8C0EB4D658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7799F59E-6B24-4080-90C0-FFEE2AE39D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3261F233-D681-4DFE-B86A-488B9091C2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E5EDFFA3-1CD4-4CEC-9C51-3DA58AC4B7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76C83FB7-B64F-4FF6-9530-A2A66650D4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451D75D5-DA41-4AD8-8FF6-5F85598D0F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21B004E-C3C2-4F2E-AC80-7AF42E076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4F6529A3-FA3F-42CE-BBE2-66F825832C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57F35C99-5E15-44F8-A8FA-F3674F1A89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D1F814FE-3198-488B-8D57-6D1A142F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C85FCE09-0CEC-4D19-992B-439560DEA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3956EAB5-841D-4719-BB39-2E66641D0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C72CAE9-FEE5-42B6-848B-F92DD0332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98E7D5E-6E61-4F9A-B10E-970EC45A6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3E7B1A90-4174-4501-9B9F-2E996D576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AD8B7C00-DDC4-4FD4-994F-D01963D5B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26BAA2FD-E231-4C20-99FD-E7E14F30D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EC31458A-9813-4B4E-BB99-17B701C72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1EE18B25-9E02-4AB5-B82F-41426D325A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1D847FF6-8784-485F-8176-B74EE8CE21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81E5C383-2887-4E12-84E5-49B085043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F2056516-EA21-40B4-BB91-54275875AA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847F2296-3975-42FA-99E5-2C268EA5E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33A0D867-BB43-4516-B3C7-E496B45480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17A3A503-2264-46EB-B8F9-038F8A7FC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CE467BFA-7F58-4F22-9E3F-C5172D23E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4C251D65-C003-4706-9733-52332E655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3ECE5075-B73B-42C8-8313-525CA898BC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750CDFE8-2EC6-4C06-B8C5-5106234F9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7469972A-69FB-4897-ACA6-BEFA94F66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15EB81E4-D814-4DF1-928C-416AE3E078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4179F5CB-7B34-4639-8A39-FBC8E9B36E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2D66D53A-BA24-4BD7-BFF3-11C622070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5A79C5BB-21C0-4EAC-A791-D4981909A5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265A9A59-DA67-49B4-B93C-BD93595E71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E3AB8B62-A634-46CD-8DA6-58D1E5F65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1BC518A2-05BC-42C0-99EA-4D0BF5CCD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32CAA4EC-0EA6-4F4D-BAE2-73E5962F19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81658B2-2554-4723-B603-D739EC6FF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22AE41D9-4BAC-46B5-A330-21AEA8DEA7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C4EEEF5D-9A04-42D8-BDB7-972AF0C57A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B65ACFF8-1563-404F-97C6-CF9F0CD0E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3880DDB1-1F32-49AF-8D75-40A713BFF3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C2FE5223-1FB5-4AAE-ACA0-92D79362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14706146-5E6E-4AB2-B040-08D63DE39D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3DFBA2C7-E488-4120-BE4F-6F13B4D5DC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407D0380-54CC-48CC-BE21-2D79F205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3EFEBBC6-A3AD-438B-A395-156DC4428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5CC05181-44D6-40A8-98A7-3D6990EF3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BDE622CB-FF97-49F9-AB60-44297A70E8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40FB5CA3-3C2E-4CA8-BD81-342A334B6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3156CF00-A613-431F-9028-5575B51C6D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D10FF194-34BA-4A45-B04D-EAC219BB5B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DCE388E9-9B3A-4F6C-B9CC-1D61A25272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7D605076-E4B3-4990-80DF-BD0A1C4930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397A547E-CA33-4F94-8B8B-2D38BB002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E043F9DD-5147-45C2-B367-2DB953815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31BFA5F6-4FB5-4634-B12E-497F49B467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92F3DDB0-7918-43C0-AA3E-8384147C0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80C6106D-FA6E-4053-8513-E0CA3C79E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AF3FEC2A-29F7-4DEB-880A-772682055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EDAAAAFE-BB11-4893-B231-5D161361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5D84D1A0-9FD5-4368-A30C-670B9293A2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FA606CFE-FE18-4818-A857-07429BBE6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28EA1548-8230-471A-B61D-28E25BE20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4BBF8ED4-AFDD-4E3A-9611-E5A402BD3A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D79938F6-F605-4F49-ACAF-98CCF6077C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8073A1C1-8934-4AF4-ADDF-BF7A7D823B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3D8D32DB-8E69-49FD-9D13-F6759EC8D3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5DD337A3-0326-4E1F-A8AB-683127950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BD8BD80C-5EE1-4754-8CFC-365ABF5B5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86BAC19E-01CA-48CF-99B5-B9D90A9ECC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90FF2F3C-3929-49E8-B1BB-DC2E3BB366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AB3BA7D0-AD15-4007-9ED3-475811DAE5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BF3D2F1B-0520-41E9-B8A4-61255B71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BC896BFC-24AE-46B9-B7D4-A66AF67946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CF3B27E4-2066-4D07-B7C4-569362F0D6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4338D610-0676-4385-9498-4DDDDBE9E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67F44A81-0D2A-4F83-AAE6-637CE2B52E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A531792C-6224-4F25-A52C-3EB7F2ED51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6324ED1-C9A0-465B-99D3-3816D47B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1932AF03-76E2-4711-A657-79D20EB1F7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3F5F3B85-BF00-474F-AFEF-BAD4AAB10C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9B827129-4257-4625-8377-5AAD0C1DA4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CEAE6337-A768-4923-984B-7A1A024CC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E8160F95-D7C9-49A9-9781-83CF54642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356D2332-46FA-48C4-AA20-84704D49BF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9558EF18-F22E-42C8-9B20-4EAE11DAC6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C09FCE6F-1F44-45EB-997B-7D5066ECE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50778D13-286F-4AFD-9E22-1DC0DC5F39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CB81DCE-1095-44B6-947A-75ED337EA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F2F1CE35-22EF-47EA-B763-0E7E04F96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7477469A-059E-4206-8C2B-401F83328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869B7767-AAD0-4961-AD7D-D54368584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A907F36D-EB36-40FA-8043-4BDE2CC172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8443BA61-2CDB-48B0-9761-997B5545ED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D6CBD275-F304-4274-9A12-4A0A75E9B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B50D35A1-A99E-4A39-B868-606906AB1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D3A6E0D9-1C2B-4E02-86A6-E4870CE8D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747B97CB-5EDE-4F62-A2CB-16BCA3A0B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168136E1-E703-4D81-8AF0-1297CD520F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969ED004-22D4-42E5-AD18-42A7E474BB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623A31B5-620B-4917-96B5-960F4DB002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C8476CE9-4CC1-480A-83D9-850E088AA0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53C2BFBC-D590-46B7-926C-EE2C231959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A23FDDA8-6B08-4E9B-90C5-F3938C6D0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A0E3873F-B9F5-499A-8BDD-2909025273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B2519ACC-6B66-467C-82E9-A22EFC2A38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5B2D63D-B3F1-4CD2-BF57-0DDFB06C20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EDBA212-BA2B-46D4-9D16-0DF1396D2C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91CDA294-3C96-4A3B-804B-2177685C2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8CF5DA71-699E-44E4-AD63-CDBD28E8FE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8A67098D-8E7C-4E76-8C59-B4C584633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15A86CEE-4E14-450E-B694-359CA6C92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EB973D9D-5189-4923-9B5F-F4F5D50F7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6CA9DA36-8503-4D73-95AB-07BE1797C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47AC2C22-2754-428D-990B-C0BD8FE4CA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1ACEA9C7-70D6-464E-B658-128FA498B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72788132-7C02-43EC-9ACC-594BA16078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29E6E5A2-2F99-42C3-90EA-E5576CCE2F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82AEC64C-1FAE-4B89-90E9-E5F5682DA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49165AB9-3796-44D9-A840-B3BA4BAF91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EE5BD018-44DF-48BB-9B0F-6776A61CD8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B8DF4612-A365-4847-B60F-660AE91EA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86ECACA1-43A2-4430-9B3E-65740227A6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BDCC0F8F-A6BF-432A-8ED6-776EA14A6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B7CF61CB-62E1-431C-AC55-B1A943247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418F5DC0-FD16-4844-B0B4-D0D06F3A98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DB57BEF7-E3B9-4C13-81B3-F10B750A7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37FF650-8CAE-4C8E-991F-7347AB9579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F7B5AD48-27DA-41B5-9D70-4541CE968F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90BCE7EA-06E6-474B-A34F-9D69279AF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D9973A9F-2F53-41E6-9EB2-5B21E5883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2BA889A4-6F71-44C9-9538-D1F08295A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63658262-CFC9-44BC-8C7B-71C30E776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E1828C23-8D52-499C-8AFA-FBBA27D83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3CD2B832-369C-4FD7-B97D-C607A8E8A0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A83EF98E-1786-4022-927C-E645CD62F9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1787D9E4-2393-4DD6-8B85-F8500534F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7FEF4A43-E487-4855-A10A-801067D01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2968E616-AD12-4541-9BF8-6EDEC90C8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23CBD9CA-E459-42BD-ACB4-67E5309915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DD537AC-9874-4CE5-96E8-4A172032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8F2D00ED-5382-4CB0-AC1F-C62E3B83BE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1AC1094D-EC3F-4E44-99DE-DED7297324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3D7C2C0D-E22B-44B1-9B8F-62695D8A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F6A65E1-7D40-4373-B724-14C4D30217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D1C680-9FA5-4606-AEE5-0CFE862E23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98FB6051-7D80-404C-99C3-51B6B687B4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9BE49588-2767-4932-A99E-463F9F71F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921A87EE-40C2-4459-8CFB-9796DDA745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C59066B2-C46C-42BB-8742-D1EA57FB1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840281B8-E7F6-46D6-80B5-A365A5D35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A68C2B6-02F2-4034-A45D-A637E99366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8764B9DA-2133-4B13-82E0-CE973716F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E933A2C4-E811-4120-A11F-0FDE1CF1BC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F8365E98-7534-463E-8B09-4FAF23DDF9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6C580C26-A3AC-4E14-820D-08D51DC17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4AC0CBF3-25A8-4845-9FC3-70EF6EC72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60596B7F-A2CE-4519-99D4-D0E724C467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F31D6FAE-C9E5-40D1-84B3-C9CA6DA691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37278C91-B179-48A8-888E-DFFAE01BCD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41542126-3D75-4B38-AED7-27F5F7066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8B9D4B90-6649-441E-A69D-BBC707AED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6D5C4BF4-6A2C-4C91-8C80-C21A40EAA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7B18549C-F488-4869-A30F-359B13527B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CE6691B3-A435-4662-8EFD-10D4E1E69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3C74F4D-5382-4C6E-A4C7-B267AB571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B3D2FD0B-86B2-42AE-8960-43E784340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F159EB13-1640-49B0-A776-67443511B0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66E54BDC-EB8E-4003-87B9-9EF6A0413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8BDEC010-60BB-4AE1-9867-DACB8C2A23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769FE2C-429F-457B-A1C1-D82982888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713723F-E71E-413A-A6FA-1318DD0BE8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307CF504-9E4A-4060-9588-14A488D05D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4E40D943-29D1-4DBA-BE2A-EF5BE4CA9C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A6A6A492-C5CE-4C67-ADB3-8441ED609A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D3D69432-FFD5-41F7-87FB-708227B590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6C69B061-B303-4159-9D98-86610E8E9D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67732104-A4D3-4230-BDB9-58DBCB517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77BE022-6992-40DF-AE61-8FE944B33E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DF6E894D-616B-40D2-88EA-EC9D175427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5378D415-3F77-4909-B7BA-01E5256E7C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8399068C-D11E-45D9-9977-CEB352FE3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D34CBF75-AC53-44A7-870C-FBDF016A2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49D77EEE-B127-4C00-945E-312A943D3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2E805C9C-46FA-4ED8-8357-0ED7D06BF6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2E15E2D7-4383-4254-BBA3-EF64738BFA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8742C4AF-1E84-4F55-B723-E2D36FB040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B7712BAB-B9C9-4498-A37B-500AE7B54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AA3723F8-CD12-4113-9E10-893DDADA6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4FECFF98-17C7-4FD0-8D3E-520088960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CCF0E890-1E30-4FC8-978C-A3D73ADBD6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8C602ED4-8482-48EF-BF6F-39DAE5756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69A68FF-6DA9-41B3-B86F-4EC22329BF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DB66B642-5720-4CAB-AFEE-C27068E7F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12193B08-A873-457F-82F9-F86A35775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8228CFB8-8C10-4AC1-8551-3FB7B0692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1EF44EE2-3A69-49F6-A435-D355D69D05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11F08236-2086-4289-8FE4-AE58C79E4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3FB31E68-32B7-479A-88E9-555D2D411F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EBF85EE7-B905-42AA-9251-765CB7BAB9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A273C045-A032-45F1-8622-DA54A2277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A0D5F30D-F3F3-442B-B2FD-E4B4143F5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84E5B67E-BD1F-4D21-83FF-1B741AFD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C8C7D592-76F8-4D8C-880F-C3553831A9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E6640DDA-0264-4E5E-AC76-A394FF61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ADFC5351-F89A-4288-A79E-9759425914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CB183DB2-08D1-47DE-A3A8-35EF11C8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2AA4DC29-C910-4FB6-8F2B-8D87B9F70E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7E3D50A0-C889-4FEA-8E12-8974611A0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8CACEDAE-1347-4E4A-8639-CA3CC64D3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D09BB8C0-3D48-426F-BEE7-F58A9744E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2EE59E6D-F496-4B22-908D-DFAF1980A9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BE6633F4-F5A1-468A-BDDA-8CB2A977DF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C0E4DF7E-6542-4D72-87B7-A67158081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5B98E360-95C9-4DB3-823B-2A8ABB118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D0343E0E-3ACA-4C0B-8DA7-076BA8B96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100B95E1-F4FC-4668-969F-FFADC8288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6BA6F36D-184D-43CD-8EC8-CDDE7EBF0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E20168BF-45F2-4614-8386-3FF239B4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3A50940E-5027-44B9-BA25-69AA7F64F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5DE323AE-9678-482B-84E2-7128950E77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50020332-DB29-442F-B2CC-8FDDAEDDE8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D11882A7-E8EC-44BF-8143-30ECF35D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907102CE-250C-4D8A-B33F-5E07AB5C7E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828D7CA6-9ED9-4C15-9666-B5B3921DDF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87D60E6E-F83D-443B-A2E4-328A72C02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99177CA6-0C57-418B-9D79-10386250B9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43EC913D-2BB1-4025-AA95-E40DB42473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F5BF1FFF-40C1-4897-9CB1-6CCD13C731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44BD2414-F670-488A-A606-6EC860CCA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BD4FF15E-2E53-447F-819D-FB2819201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A1BD4FDD-14E2-4BFA-A322-D2A2575D25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DA9C0757-A1BE-45F1-B012-2F90319931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725F952D-3C98-46E4-A1DD-6909EA91E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56ADD549-4ABD-46EC-89F8-D63A062825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3A767E7-E425-400B-84EF-60CE67466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18D5786A-1667-44C7-A29B-643335434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63AFD260-5FE9-4751-8ED7-22F28788A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1D98E628-DC4F-449D-A43A-7C628EBE0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903A6104-E3DA-4C98-8E25-3EBE190C2F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7E6A6A0F-292B-4FE8-9DB7-E30FD178B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743DBCB-23BD-41B4-9CC7-4550AE81FE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AB8A5690-6600-4905-AC0D-483C9E2772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4F73314C-90D6-4E08-B7B3-BB50EC931B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9A282B70-0326-4F29-A695-3F4B7C8749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2F69078C-D612-4F3F-828A-D14A2C37B0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C0A0F878-2478-4134-852C-0DEFE4CB07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7B618410-EB45-4A2F-89C5-A31836FA64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59FEDCC5-04C2-4B60-BB2E-8C0DD8B4E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FDFC2020-A6B8-4938-9F8C-7BD21AE85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1154087-8ECC-4D4A-8BD6-7F50A2BE07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25BF53B8-306C-47B7-824A-055E97E9B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D8D18835-652B-4B82-9EF1-0BB2872435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C4B7FB27-46FC-458C-B5FE-6F1B37518D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86D16D9D-8BAE-4C51-BBA8-B7EC87FB1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407853C9-541A-432A-8A4A-0BF4AE9169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458AB512-08D8-465B-8F72-5280713867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BC68F6C0-3A8B-49BB-8B82-947A61485E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18702455-B11E-4BC8-920D-6FA8B25B81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B17B55B5-53CA-44EA-8244-FAE8AE3D2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D38F1FBA-9F57-4BFF-91AB-8BC923CD7E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4DAF7CB7-623C-4D45-A952-C889CAF42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E200D2B1-52A1-44C6-AB37-A22BAB534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21D4AD40-6191-4C70-B320-C7844C0F4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C91EF9CF-2E24-4CEA-A2EA-04CEC8907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3CE78677-B288-47D8-917E-82DDD53BD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FEDA2E9D-07A2-4F4C-89B5-78B4D1DC8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CAD02D23-E8E5-4B6D-A0D4-0D62FFF545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934151AD-DC5E-4A9E-ABF4-AFC45D346B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C782805B-DC71-43C1-BEF1-D08DCFD16B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C0C51680-9243-41B1-9829-9511C26C7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D55707A5-5330-421E-8DA5-003FC5D09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663EE8DC-F427-458D-BC7D-F57FC8213F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1B58ED78-8FE3-4B99-BC84-20ACEB8EA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436A7C99-FFB0-48CD-B89A-754CE8035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46041816-DA01-44DB-B015-A02E9549AF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7A31AB88-21E1-443C-8B0F-DA346ED012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A8180ABD-84E9-426C-A10E-A0E23D29C1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357D2C2E-9704-4D91-AF15-24D82E1F2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1D4DD016-7473-47E2-AE8E-2BCD0F9250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59E430F9-5F3F-4854-B616-1F0DA564C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3816CEF1-1823-41BC-887D-6BADC3D9D1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A0207F5D-A3AA-4E28-89C6-091A53CC5D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AA4704E3-8857-4325-B1B8-2E2CB87DE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B1C10E38-7275-42CE-8425-92096F65C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D4C25EDF-4908-4CAE-BE6A-811DF45BC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3FA664C4-165C-4511-A58E-7235715BC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A835AF47-3229-4436-9898-276D4C841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4D3BEE18-B7A2-4E71-BEEB-9CF555DBA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EFEF9B39-98C0-4992-A293-2AA6767AA1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C1670557-06A1-4309-A9D4-542381CCA9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DD87A0C3-FBC6-4738-8F34-24C515D26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B7A5F9F8-07BE-4948-8F03-FDA37643F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8F25E341-F390-471B-BDE4-A36B63F610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2DA6F7A9-CBFA-40C2-BEBD-021F05A239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817D479F-B3AE-4FE1-959A-8A83E959AB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D0A48281-3B41-421C-9A71-FF4FB6713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9E8EE541-0604-4928-A1ED-AFB2AED914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4470D98D-7617-4673-AC87-D1A3E8EFC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5310FFD5-4BF0-46B6-997C-3AD8C9861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9CF4C63E-5269-487F-B30B-02D38CEEE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EA3806F2-4E50-449F-9938-3CFD9EF133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637D82DD-3506-4D97-B164-B0BBE788DC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92DBC6DB-2DCA-46A4-8AD6-7FFE89890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F6F1CB66-9378-43D9-82E1-1C08999CD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AF5E7E7-0531-4ACE-8F91-29C5885955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78A5581F-F647-49F2-A473-123EFC6BDC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329BCF40-4CA7-467E-9FDB-8A3973B92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AD2B6EBD-58B1-44E9-9532-790D20CBB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3DE5CC82-3757-4EC0-AF67-3C1309E800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361C792C-25C7-4984-B1C5-DE75C4576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71D7045C-17DF-417C-9979-8D5795DEA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8028E87A-9DCC-47AC-A9B0-30C799EA4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707DF8FB-3464-4CD9-984A-B44F3BF4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2C3ABF8C-A0B2-4142-B96E-2E21A87D64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AF11AF63-1BCC-4011-9EB0-7EC594E0E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CB8EAF74-76E0-4D39-B297-2ECA7D07BE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FBEFE5F5-830B-484A-BE55-E8BF38AACF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A1518BE2-F970-4533-9D04-53CEE8A1C3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3FE30F2C-BFB2-4C0F-9CD5-7EB39283CF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43E1618D-30F9-4A03-8B21-B6FEA3F2D7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A2ACD0DD-C045-4B2B-ABA4-BB6CFC877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99A253E6-D348-4538-86E1-38DA55F22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D8113475-A93A-4998-87CF-62ED6A1FE5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90ADC508-7EA3-4207-99A7-ABD407082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24A7B730-3031-49EC-8EA0-D51FCBED8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A4924563-9031-49E0-8834-5221B4201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14B73EE2-A7F4-4FD8-BA10-4A9C1DDDD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925A926B-D704-439E-9EEC-F5FC229DF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7B1942A6-11C1-4FD8-B653-5049910A21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3B168B04-91A4-43D6-9F06-F2F00D564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308DC9DC-C015-42F3-944E-436A69B99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7B256BA1-5AE5-4B43-A677-41E8AF91F6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2A18325B-C5EE-4EBE-894D-32B99A57B8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EB277288-4C33-436F-890E-DE79DBED5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38F637C6-3614-4C98-910D-57BDAD77F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E920960D-D445-42E6-975E-8C7013084A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32BE788C-4B0F-424D-B81C-E28048186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CAF8C598-183B-4AC3-B0BC-24120CBBE0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FB6E0FAA-1513-4CB3-A093-37F8BF6241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D847950A-F2A4-4165-82CF-155307D128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2459D5A5-865B-435A-8F04-6AD15AB7AE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D97CD85E-F033-46DF-9741-A73774F169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3CFCF12A-5739-4DD7-8F11-CE600A924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69F07D29-E759-4B4D-B8AC-F78A1B4DD9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5F848E40-BA76-4090-BB24-2C7E24E96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394852D7-B330-4370-90CF-23FB741FFF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9FE41570-851D-4ECC-AF31-558A672A4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206EBDE0-F1D8-4A40-84E4-DF2A1BDDA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A2D3C8DE-8D43-41FB-899E-E6C496F2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378C843F-C2CF-46E4-90BD-61C2C2B66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7049AF2B-9358-4DC9-B3FF-F238FE0DD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54254617-548B-4CF5-890C-5E2213019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C6033355-DA49-40C3-8637-B8FCDEF544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BA700666-C907-4068-904E-F34FA02DA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1C48B4B0-4EF4-4718-878B-39922C6967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3D505431-C508-4913-9A7E-87A1CFDA53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39B944D0-C974-4D10-823E-8E97213A9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67DAB8F0-959B-4245-A2C1-B129363377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AE120C59-A36F-427B-AB3F-65F5CA91F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166C2BCD-D004-4FCB-99D6-B7C27C2D1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31A1729F-AB5D-4DBF-9BC1-246F8CD0EC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A2FFF6DF-0752-4AF4-A435-B03A95266A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9482DCE9-BAC5-4F4C-AA9A-723A898EFC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1DDB197B-DEFB-46E8-8DB0-F50498F61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75F6C1A6-5626-4B3A-B1D0-A533BD92E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25D4D1F7-7B16-4AA2-851B-8F9F3D09E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B4985DEA-32BF-4070-87D4-F16688F74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F9A63C77-C4AF-4D3D-9338-532CA7786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AFEB05D4-95E5-48A4-B081-97446DD4EE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91886216-F389-4613-ACD1-174BEB1F4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434B0C37-7E18-49AB-8016-FF51F4746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311F1BE1-040B-46D1-809A-E634A906E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FAE41797-BDB3-473E-93D9-01FA4B8EF9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81E755B8-5245-42FA-B89F-7A73EEAE8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525A9751-E5C0-4C6E-AD2E-B3227BE27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6C977A61-6630-4C20-9F26-5058697C2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E699DACE-6E3E-4430-9D8E-7EE3610A1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DD4D7B18-414D-4EA9-9661-E624D59225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F435625B-6B8B-4FA6-92F9-F0CBEC8DF5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999EDDFC-F325-4660-982C-8BF0E250A0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5ED31F0B-6804-4441-B12F-CE10592C66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3E9A6E90-E991-4349-A517-3AF961876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606DFED6-C9FA-4344-8DC4-46163B953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35160BB7-AAB9-469B-B229-E381483DC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3AED7828-4D55-4534-9B02-CE47D2A52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A3E46ED7-B120-4E26-8E30-91AF3E1CD0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DE2C89BE-153F-4DE5-AB9E-8348C4769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69B1A995-C573-4F8F-A059-AFDA93B2A0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6CE7DEBC-B8E3-4B14-8C47-313785FD2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7FBA9E71-2396-432A-88F6-D50C17D8A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2E92ABEE-2325-490E-803E-3715EEFCC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87C09401-773D-479A-A217-F8650D33F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2CFE6EA-2F49-4595-8229-14F50FC94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9951FFF3-EBE2-4C49-8F78-3EDD71366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D28B2C13-4E65-46E7-AEA3-DF82F2282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2A3F3BCB-F068-458F-8B5B-8499195785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CD723BC9-88A4-416C-A2EA-FE8FEFA1B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14AD47A-EDD2-4367-8C9F-3877AF1ED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672B365F-C2E1-4BAF-8080-2B794457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58D0F582-37C7-4F8C-8412-B32BFCE1B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3CA659D1-91DB-45F2-B868-CBC099675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F5359E4F-60B5-4B17-BD3B-5B746F8F1A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2241EA31-8B9E-47F0-932B-C719E67185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9F29C612-ED4B-4388-91C5-BD75528DA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7A5CA68E-BA83-436D-A1D7-271EAC5BF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D29BC437-2F85-45B3-9043-F69FBA02A3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70B1BB8B-07C9-4357-829A-C025E99741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B23951BA-5286-48D0-984F-E7DE6F815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6F6A34B4-587C-410B-85B6-4A334090E5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A17950DE-F305-4169-BE20-1B0FCDCE1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F57D34E8-B64A-443B-91BC-DB25E2ABAF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37978FB5-5966-43E2-8124-0D098C0E33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B23CC820-FF57-493C-B21C-6112B08C87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DDACD6F2-3DEB-4A5F-B1A5-A9E63DF56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461DFB1B-85D8-40B5-B8D4-D4C527D1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6D97FC-3DBF-4BCE-AE8C-5935D75A2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2957EA02-274E-48CB-AD29-FED7981938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AC978B04-AD61-4075-9312-D713BFFDD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8F10B30A-73C4-4B06-AEF0-46154DA534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40605560-5678-47C9-90B6-2F04CB9C4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9B90EF98-F2D8-4E3D-9877-C6291723D6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1B4FACD7-B72E-480B-BD53-0662A6AF6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43772CDC-81DF-43F1-9A50-6104E0E93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47A457DF-5B6F-4C54-9ECF-08ACC2E0B4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7A632410-2BF2-4867-B65E-1D87DF166B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38AB85CF-3529-4472-B059-47254745F6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46F56E6B-DF5F-4AA1-ADD8-3AF16093E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1F426A07-B345-485E-A15D-1FF889EB49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26385703-7FF6-4083-BF8B-074D237286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4B8A2C18-A862-4DAB-8A67-D6CDFEE88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686FC8D6-4C34-4EB6-9E05-423CD900D1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2B0DD65D-9E1A-4B0C-B44E-12796AA34F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771172E-D021-4039-9B21-192316CB9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69E30611-BD7A-4A2A-A506-F390147BE3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7B47AA3F-793A-400C-AB5B-B8B360335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298E6704-9BAD-46FC-AC9F-A90F28B44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742DC944-0CBB-487C-A97A-DA1CD7BE97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5A6CBD6F-B11F-45A6-9BDA-070C077EC2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B57B1024-D2FA-4419-8B3E-CD1B082D5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D447EF19-AEF4-4512-996E-14F77AF06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B37DD291-7A0F-4E60-B2B0-5E2D3476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4270795-506F-4C54-A4C1-B61F3B9FE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F189AB36-9FD3-43DC-AA36-AA24218442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48A2C8B5-45EF-4CA6-9A08-6CBFA9BDC5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62A2780-7FFB-40A5-AA4F-E1382F1BAC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CAD5426E-BA9E-4AD9-A8E6-9D1BB6ECFF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A15634EB-8AB4-4DC7-99A2-2B7A75A47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1F708E51-744F-4B54-ACF9-37623BB1DA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E5C25341-36D1-494C-8A0A-8D37D1281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890E181A-CCDE-4DD4-A0E4-CA3E91461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C336F8A7-0E7F-40B9-921F-5BA7CDE9A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D37DD4B4-F767-47A1-A5FD-BFAD4A96C3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7DB145A7-D0C7-45D5-8725-DF8F78AEB9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16DB770A-6456-4650-80AA-1C9440ABCA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3E9DE11C-F1D1-4C72-A86C-D3D58BC036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ECD5DADF-316B-4F71-AD52-DF9F09897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2AF30A72-04BB-4E86-9AD7-3CBE0600C6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54A24D0D-815C-409D-BB1E-8788479D9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BCBBAF1E-6CAA-4DB0-BBB7-C1DDE167E4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47015504-A916-4FE1-A34C-3F16F6546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2C8BECFE-F76E-4B88-8834-DF153DCD7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E3746F4B-B9A3-440F-AB8E-C0E976D06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396DFB50-BD1F-4312-9134-4AA3FA899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D2995C8C-856A-4775-9EAF-FB74C6C66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AC51B371-09A3-470E-98C7-0A3FC05DBA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398DDAB6-7FD1-4A05-A4A6-44AACA859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D04FE8A7-F54A-4938-95DE-2EFE09557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A31DD1CC-68B6-4513-A84F-0A7D6FDA56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BB870C72-35FF-4070-B223-2EEF6F362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CE2A16D6-DD89-48EB-9C7C-4892C399ED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2CDE27E-D910-44BB-93AB-E53101FB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BBF51054-EB63-4250-BF12-D4B7B467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BD64A7CB-B41E-43AA-8421-20759DC471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3BBCE47B-48AC-487F-927A-FFE4BBA87F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D4DC00D-EE85-4980-9D15-8680B4490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6FEDFB07-D386-44AF-84EB-D85FD0D9E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84E96BBC-5BC9-47D1-85F9-A91D0E5DEE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BE3594B9-93C9-4705-BC97-80C69B079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60378FD4-B140-4A65-9BC8-22ADC55AB9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1262B259-1DB7-4D60-8463-F9321D1CE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F0FFBC0F-9382-4995-B1F7-17BEEA6D8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424FAC21-C791-4E68-8DC1-F6BBC654D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DC5E46F2-D7BE-40A7-805C-1D667F5BCE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C7E00559-1DE6-4CA5-9A45-9B6882C93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EFF4E462-CED5-4023-9B4D-9F13D6575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B3FA4F2C-7AFB-43F9-890E-AA6A543898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DFD0CE6C-0684-4EE6-A0DA-CC54D9D78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86724ED9-C63D-4467-82A9-4E2112025E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784EA04D-92B8-4768-BCC1-433969EA17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EB590641-BB1F-4A04-BA86-C2F562F53F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E4691230-854A-491C-855F-A7889ABF5C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C89C1417-9855-4997-9B1F-0DD221F611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D926407E-89B4-4C88-9108-719921C85C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1762EA07-23A6-44EE-BFF9-A84BDADD7F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B04C2474-1210-4AC2-BFA4-E7C675ED0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6BE5301B-55AD-4561-A966-1B0A532B6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789BC393-F9F6-4C5A-A7DF-8320AB2D4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A79D64B3-C9E5-40A9-9B02-53F73477E6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B2C6696D-D18B-47AE-9BC1-354351E2E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8658753F-A136-45C4-8BC3-69CA4E841E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42C423F0-5C62-4DAC-8DEA-90A6C028C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26B3E8B8-D4C6-4EC0-8610-57800E8C82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C9C1D27A-B047-4C52-AC48-2A3DDA4E9C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E9705CB6-478A-4C3D-8512-5450AAF7B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8771D5A3-C87F-4098-9876-1E75901D9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80E0EEC-ADD2-46EE-8345-81DDA16ED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F4E8851A-0119-4A3A-81A0-91A9FEF79C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579A0AFC-49A1-44A4-AFBA-592ED9DF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EE311BCC-3796-4EA9-A477-9F5E07B31C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83007A75-ECE5-4DB3-AAD1-03A4635082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7733E5BE-F7A5-462C-9500-AB448C9513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1E3190D2-1BB0-4887-A80B-81AF6540C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F5B3D1B6-B2AC-4EEB-AD72-690F472F8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6E7F9092-DF05-4B71-B035-FB3A8C9E62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99BE5B20-D7D4-4FEC-9B13-B3966AE2C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CACE37DD-BFA0-46AD-A9B2-C4992A37AF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878B08E7-EEC3-4F54-ABC2-79E3FDFC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3E18FBA1-1CCF-46CA-820D-467A0AD29D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8335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2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2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2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2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2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2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2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2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2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2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2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2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2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2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2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2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2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2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2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2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2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2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2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2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2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2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2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2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2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00000000-0008-0000-02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2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00000000-0008-0000-0200-00002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0000000-0008-0000-02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200-00002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200-00003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0000000-0008-0000-0200-00003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200-00003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00000000-0008-0000-0200-00003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200-00003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00000000-0008-0000-0200-00003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200-00003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200-00003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200-00003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200-00003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00000000-0008-0000-0200-00003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00000000-0008-0000-0200-00003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200-00003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00000000-0008-0000-0200-00004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00000000-0008-0000-0200-00004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200-00004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00000000-0008-0000-0200-00004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200-00004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200-00004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200-00004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200-00004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200-00004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200-00004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200-00004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200-00004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200-00004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200-00004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00000000-0008-0000-0200-00004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200-00004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00000000-0008-0000-0200-00005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200-00005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200-00005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00000000-0008-0000-0200-00005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00000000-0008-0000-0200-00005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200-00005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00000000-0008-0000-0200-00005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00000000-0008-0000-0200-00005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200-00005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00000000-0008-0000-0200-00005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200-00005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00000000-0008-0000-0200-00005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00000000-0008-0000-0200-00005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200-00005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0000000-0008-0000-0200-00006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00000000-0008-0000-0200-00006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00000000-0008-0000-0200-00006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200-00006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0000000-0008-0000-0200-00006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0000000-0008-0000-0200-00006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200-00006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00000000-0008-0000-0200-00006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200-00006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00000000-0008-0000-0200-00006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00000000-0008-0000-0200-00006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200-00006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0000000-0008-0000-0200-00007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00000000-0008-0000-0200-00007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200-00007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00000000-0008-0000-0200-00007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200-00007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00000000-0008-0000-0200-00007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200-00007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00000000-0008-0000-0200-00007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200-00007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0000000-0008-0000-0200-00007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200-00007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00000000-0008-0000-0200-00007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00000000-0008-0000-0200-00007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200-00007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00000000-0008-0000-0200-00007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00000000-0008-0000-0200-00008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00000000-0008-0000-0200-00008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200-00008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00000000-0008-0000-0200-00008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200-00008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00000000-0008-0000-0200-00008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200-00008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200-00008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200-00008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0000000-0008-0000-0200-00008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200-00008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00000000-0008-0000-0200-00008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200-00008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200-00008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0000000-0008-0000-0200-00009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200-00009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00000000-0008-0000-0200-00009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00000000-0008-0000-0200-00009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200-00009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00000000-0008-0000-0200-00009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200-00009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00000000-0008-0000-0200-00009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200-00009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00000000-0008-0000-0200-00009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00000000-0008-0000-0200-00009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0000000-0008-0000-0200-00009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200-00009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00000000-0008-0000-0200-00009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200-0000A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00000000-0008-0000-0200-0000A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200-0000A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00000000-0008-0000-0200-0000A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00000000-0008-0000-0200-0000A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200-0000A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00000000-0008-0000-0200-0000A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0000000-0008-0000-0200-0000A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200-0000A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0000000-0008-0000-0200-0000A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200-0000A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00000000-0008-0000-0200-0000A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200-0000A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0000000-0008-0000-0200-0000A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200-0000A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00000000-0008-0000-0200-0000A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200-0000B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00000000-0008-0000-0200-0000B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200-0000B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00000000-0008-0000-0200-0000B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00000000-0008-0000-0200-0000B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00000000-0008-0000-0200-0000B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200-0000B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00000000-0008-0000-0200-0000B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00000000-0008-0000-0200-0000B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200-0000B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0000000-0008-0000-0200-0000B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200-0000B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00000000-0008-0000-0200-0000B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200-0000C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00000000-0008-0000-0200-0000C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200-0000C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0000000-0008-0000-0200-0000C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200-0000C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00000000-0008-0000-0200-0000C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200-0000C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00000000-0008-0000-0200-0000C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200-0000C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00000000-0008-0000-0200-0000C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00000000-0008-0000-0200-0000C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00000000-0008-0000-0200-0000C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00000000-0008-0000-0200-0000C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00000000-0008-0000-0200-0000C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00000000-0008-0000-0200-0000C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00000000-0008-0000-0200-0000C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00000000-0008-0000-0200-0000D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00000000-0008-0000-0200-0000D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00000000-0008-0000-0200-0000D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00000000-0008-0000-0200-0000D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0000000-0008-0000-0200-0000D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00000000-0008-0000-0200-0000D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00000000-0008-0000-0200-0000D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000000-0008-0000-0200-0000D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00000000-0008-0000-0200-0000D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0000000-0008-0000-0200-0000D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00000000-0008-0000-0200-0000D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00000000-0008-0000-0200-0000D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200-0000D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000000-0008-0000-0200-0000D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00000000-0008-0000-0200-0000E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200-0000E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00000000-0008-0000-0200-0000E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00000000-0008-0000-0200-0000E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200-0000E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00000000-0008-0000-0200-0000E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200-0000E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00000000-0008-0000-0200-0000E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200-0000E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00000000-0008-0000-0200-0000E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00000000-0008-0000-0200-0000E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00000000-0008-0000-0200-0000E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00000000-0008-0000-0200-0000E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00000000-0008-0000-0200-0000F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00000000-0008-0000-0200-0000F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00000000-0008-0000-0200-0000F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00000000-0008-0000-0200-0000F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00000000-0008-0000-0200-0000F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00000000-0008-0000-0200-0000F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0000000-0008-0000-0200-0000F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00000000-0008-0000-0200-0000F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0000000-0008-0000-0200-0000F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00000000-0008-0000-0200-0000F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00000000-0008-0000-0200-0000F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00000000-0008-0000-0200-0000F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00000000-0008-0000-0200-0000F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00000000-0008-0000-0200-0000F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00000000-0008-0000-0200-0000F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00000000-0008-0000-0200-0000F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0000000-0008-0000-0200-00000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00000000-0008-0000-0200-00000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00000000-0008-0000-0200-00000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0000000-0008-0000-0200-00000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00000000-0008-0000-0200-00000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00000000-0008-0000-0200-00000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00000000-0008-0000-0200-00000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0000000-0008-0000-0200-00000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000000-0008-0000-0200-00000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00000000-0008-0000-0200-00000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0000000-0008-0000-0200-00000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00000000-0008-0000-0200-00000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00000000-0008-0000-0200-00000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0000000-0008-0000-0200-00001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00000000-0008-0000-0200-00001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0000000-0008-0000-0200-00001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00000000-0008-0000-0200-00001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200-00001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00000000-0008-0000-0200-00001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00000000-0008-0000-0200-00001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00000000-0008-0000-0200-00001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00000000-0008-0000-0200-00001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00000000-0008-0000-0200-00001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200-00001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00000000-0008-0000-0200-00001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00000000-0008-0000-0200-00001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00000000-0008-0000-0200-00001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00000000-0008-0000-0200-00001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00000000-0008-0000-0200-00001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0000000-0008-0000-0200-00002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00000000-0008-0000-0200-00002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0000000-0008-0000-0200-00002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00000000-0008-0000-0200-00002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0000000-0008-0000-0200-00002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000000-0008-0000-0200-00002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0000000-0008-0000-0200-00002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000000-0008-0000-0200-00002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00000000-0008-0000-0200-00002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0000000-0008-0000-0200-00002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200-00002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00000000-0008-0000-0200-00002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200-00002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0000000-0008-0000-0200-00002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200-00003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0000000-0008-0000-0200-00003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000000-0008-0000-0200-00003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00000000-0008-0000-0200-00003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00000000-0008-0000-0200-00003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00000000-0008-0000-0200-00003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0000000-0008-0000-0200-00003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00000000-0008-0000-0200-00003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00000000-0008-0000-0200-00003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0000000-0008-0000-0200-00003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00000000-0008-0000-0200-00003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00000000-0008-0000-0200-00003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00000000-0008-0000-0200-00003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00000000-0008-0000-0200-00003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00000000-0008-0000-0200-00004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00000000-0008-0000-0200-00004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00000000-0008-0000-0200-00004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00000000-0008-0000-0200-00004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00000000-0008-0000-0200-00004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00000000-0008-0000-0200-00004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00000000-0008-0000-0200-00004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00000000-0008-0000-0200-00004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00000000-0008-0000-0200-00004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00000000-0008-0000-0200-00004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00000000-0008-0000-0200-00004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00000000-0008-0000-0200-00004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0000000-0008-0000-0200-00004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0000000-0008-0000-0200-00004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00000000-0008-0000-0200-00004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00000000-0008-0000-0200-00005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0000000-0008-0000-0200-00005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00000000-0008-0000-0200-00005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00000000-0008-0000-0200-00005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00000000-0008-0000-0200-00005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00000000-0008-0000-0200-00005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00000000-0008-0000-0200-00005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00000000-0008-0000-0200-00005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00000000-0008-0000-0200-00005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00000000-0008-0000-0200-00005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00000000-0008-0000-0200-00005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00000000-0008-0000-0200-00005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00000000-0008-0000-0200-00005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00000000-0008-0000-0200-00005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0000000-0008-0000-0200-00006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00000000-0008-0000-0200-00006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00000000-0008-0000-0200-00006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00000000-0008-0000-0200-00006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0000000-0008-0000-0200-00006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00000000-0008-0000-0200-00006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00000000-0008-0000-0200-00006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00000000-0008-0000-0200-00006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00000000-0008-0000-0200-00006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00000000-0008-0000-0200-00006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00000000-0008-0000-0200-00006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0000000-0008-0000-0200-00006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0000000-0008-0000-0200-00007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00000000-0008-0000-0200-00007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00000000-0008-0000-0200-00007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0000000-0008-0000-0200-00007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00000000-0008-0000-0200-00007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00000000-0008-0000-0200-00007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00000000-0008-0000-0200-00007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0000000-0008-0000-0200-00007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00000000-0008-0000-0200-00007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00000000-0008-0000-0200-00007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00000000-0008-0000-0200-00007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0000000-0008-0000-0200-00007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00000000-0008-0000-0200-00007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00000000-0008-0000-0200-00007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00000000-0008-0000-0200-00007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00000000-0008-0000-0200-00007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00000000-0008-0000-0200-00008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00000000-0008-0000-0200-00008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00000000-0008-0000-0200-00008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00000000-0008-0000-0200-00008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00000000-0008-0000-0200-00008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00000000-0008-0000-0200-00008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00000000-0008-0000-0200-00008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00000000-0008-0000-0200-00008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00000000-0008-0000-0200-00008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00000000-0008-0000-0200-00008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00000000-0008-0000-0200-00008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00000000-0008-0000-0200-00008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00000000-0008-0000-0200-00008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0000000-0008-0000-0200-00009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00000000-0008-0000-0200-00009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00000000-0008-0000-0200-00009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00000000-0008-0000-0200-00009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0000000-0008-0000-0200-00009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0000000-0008-0000-0200-00009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00000000-0008-0000-0200-00009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0000000-0008-0000-0200-00009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00000000-0008-0000-0200-00009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00000000-0008-0000-0200-00009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00000000-0008-0000-0200-00009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00000000-0008-0000-0200-00009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00000000-0008-0000-0200-00009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0000000-0008-0000-0200-00009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200-00009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00000000-0008-0000-0200-00009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0000000-0008-0000-0200-0000A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00000000-0008-0000-0200-0000A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00000000-0008-0000-0200-0000A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00000000-0008-0000-0200-0000A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00000000-0008-0000-0200-0000A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0000000-0008-0000-0200-0000A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00000000-0008-0000-0200-0000A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00000000-0008-0000-0200-0000A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00000000-0008-0000-0200-0000A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00000000-0008-0000-0200-0000A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0000000-0008-0000-0200-0000A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00000000-0008-0000-0200-0000A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00000000-0008-0000-0200-0000A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00000000-0008-0000-0200-0000A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00000000-0008-0000-0200-0000B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00000000-0008-0000-0200-0000B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00000000-0008-0000-0200-0000B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00000000-0008-0000-0200-0000B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00000000-0008-0000-0200-0000B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00000000-0008-0000-0200-0000B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00000000-0008-0000-0200-0000B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00000000-0008-0000-0200-0000B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00000000-0008-0000-0200-0000B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00000000-0008-0000-0200-0000B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00000000-0008-0000-0200-0000B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00000000-0008-0000-0200-0000B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00000000-0008-0000-0200-0000B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00000000-0008-0000-0200-0000C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00000000-0008-0000-0200-0000C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00000000-0008-0000-0200-0000C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00000000-0008-0000-0200-0000C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00000000-0008-0000-0200-0000C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00000000-0008-0000-0200-0000C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00000000-0008-0000-0200-0000C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0000000-0008-0000-0200-0000C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00000000-0008-0000-0200-0000C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00000000-0008-0000-0200-0000C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00000000-0008-0000-0200-0000C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0000000-0008-0000-0200-0000C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00000000-0008-0000-0200-0000C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0000000-0008-0000-0200-0000C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000000-0008-0000-0200-0000C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00000000-0008-0000-0200-0000C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00000000-0008-0000-0200-0000D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00000000-0008-0000-0200-0000D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00000000-0008-0000-0200-0000D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00000000-0008-0000-0200-0000D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00000000-0008-0000-0200-0000D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00000000-0008-0000-0200-0000D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00000000-0008-0000-0200-0000D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2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00000000-0008-0000-02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00000000-0008-0000-0200-00003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200-00003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00000000-0008-0000-0200-00003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200-00005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00000000-0008-0000-0200-00005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00000000-0008-0000-0200-00006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200-00006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200-00006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0000000-0008-0000-0200-00006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00000000-0008-0000-0200-00007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200-00008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200-00008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200-00009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200-00009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200-0000B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200-0000B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00000000-0008-0000-0200-0000B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00000000-0008-0000-0200-0000D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00000000-0008-0000-0200-0000D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200-0000E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00000000-0008-0000-0200-0000E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00000000-0008-0000-0200-0000E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0000000-0008-0000-0200-00000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200-00000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00000000-0008-0000-0200-00000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00000000-0008-0000-0200-00002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0000000-0008-0000-0200-00002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00000000-0008-0000-0200-00003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00000000-0008-0000-0200-00003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00000000-0008-0000-0200-00004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0000000-0008-0000-0200-00005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00000000-0008-0000-0200-00005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00000000-0008-0000-0200-00006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0000000-0008-0000-0200-00006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0000000-0008-0000-0200-00006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00000000-0008-0000-0200-00006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00000000-0008-0000-0200-00008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00000000-0008-0000-0200-00008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00000000-0008-0000-0200-00008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00000000-0008-0000-0200-0000A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00000000-0008-0000-0200-0000A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00000000-0008-0000-0200-0000B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00000000-0008-0000-0200-0000B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00000000-0008-0000-0200-0000B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000000-0008-0000-0200-0000D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00000000-0008-0000-0200-0000D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00000000-0008-0000-0200-0000D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00000000-0008-0000-0200-0000D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00000000-0008-0000-0200-0000D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00000000-0008-0000-0200-0000D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00000000-0008-0000-0200-0000D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00000000-0008-0000-0200-0000D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00000000-0008-0000-0200-0000D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0000000-0008-0000-0200-0000E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00000000-0008-0000-0200-0000E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00000000-0008-0000-0200-0000E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00000000-0008-0000-0200-0000E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00000000-0008-0000-0200-0000E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00000000-0008-0000-0200-0000E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00000000-0008-0000-0200-0000E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00000000-0008-0000-0200-0000E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00000000-0008-0000-0200-0000E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00000000-0008-0000-0200-0000E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00000000-0008-0000-0200-0000E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00000000-0008-0000-0200-0000E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00000000-0008-0000-0200-0000E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00000000-0008-0000-0200-0000E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0000000-0008-0000-0200-0000E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00000000-0008-0000-0200-0000E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00000000-0008-0000-0200-0000F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0000000-0008-0000-0200-0000F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00000000-0008-0000-0200-0000F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00000000-0008-0000-0200-0000F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00000000-0008-0000-0200-0000F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00000000-0008-0000-0200-0000F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00000000-0008-0000-0200-0000F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00000000-0008-0000-0200-0000F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00000000-0008-0000-0200-0000F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00000000-0008-0000-0200-0000F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0000000-0008-0000-0200-0000F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00000000-0008-0000-0200-0000F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00000000-0008-0000-0200-0000F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00000000-0008-0000-0200-0000F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00000000-0008-0000-0200-0000F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00000000-0008-0000-0200-0000F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0000000-0008-0000-0200-00000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00000000-0008-0000-0200-00000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00000000-0008-0000-0200-00000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00000000-0008-0000-0200-00000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00000000-0008-0000-0200-00000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00000000-0008-0000-0200-00000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00000000-0008-0000-0200-00000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00000000-0008-0000-0200-00000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00000000-0008-0000-0200-00000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0000000-0008-0000-0200-00000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00000000-0008-0000-0200-00000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0000000-0008-0000-0200-00000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0000000-0008-0000-0200-00000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00000000-0008-0000-0200-00000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00000000-0008-0000-0200-00000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00000000-0008-0000-0200-00000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00000000-0008-0000-0200-00001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00000000-0008-0000-0200-00001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00000000-0008-0000-0200-00001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00000000-0008-0000-0200-00001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00000000-0008-0000-0200-00001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00000000-0008-0000-0200-00001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00000000-0008-0000-0200-00001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0000000-0008-0000-0200-00001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0000000-0008-0000-0200-00001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00000000-0008-0000-0200-00001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00000000-0008-0000-0200-00001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00000000-0008-0000-0200-00001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00000000-0008-0000-0200-00001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00000000-0008-0000-0200-00001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00000000-0008-0000-0200-00001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00000000-0008-0000-0200-00001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00000000-0008-0000-0200-00002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000000-0008-0000-0200-00002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00000000-0008-0000-0200-00002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00000000-0008-0000-0200-00002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00000000-0008-0000-0200-00002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00000000-0008-0000-0200-00002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00000000-0008-0000-0200-00002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00000000-0008-0000-0200-00002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00000000-0008-0000-0200-00002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0000000-0008-0000-0200-00002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00000000-0008-0000-0200-00002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00000000-0008-0000-0200-00002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00000000-0008-0000-0200-00002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0000000-0008-0000-0200-00002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00000000-0008-0000-0200-00002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00000000-0008-0000-0200-00002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00000000-0008-0000-0200-00003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00000000-0008-0000-0200-00003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00000000-0008-0000-0200-00003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0000000-0008-0000-0200-00003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00000000-0008-0000-0200-00003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00000000-0008-0000-0200-00003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00000000-0008-0000-0200-00003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00000000-0008-0000-0200-00003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0000000-0008-0000-0200-00003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00000000-0008-0000-0200-00003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00000000-0008-0000-0200-00003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00000000-0008-0000-0200-00003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00000000-0008-0000-0200-00003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00000000-0008-0000-0200-00003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00000000-0008-0000-0200-00003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00000000-0008-0000-0200-00003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00000000-0008-0000-0200-00004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00000000-0008-0000-0200-00004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00000000-0008-0000-0200-00004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00000000-0008-0000-0200-00004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00000000-0008-0000-0200-00004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00000000-0008-0000-0200-00004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00000000-0008-0000-0200-00004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00000000-0008-0000-0200-00004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0000000-0008-0000-0200-00004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00000000-0008-0000-0200-00004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00000000-0008-0000-0200-00004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00000000-0008-0000-0200-00004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00000000-0008-0000-0200-00004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00000000-0008-0000-0200-00004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00000000-0008-0000-0200-00004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00000000-0008-0000-0200-00004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00000000-0008-0000-0200-00005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00000000-0008-0000-0200-00005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00000000-0008-0000-0200-00005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00000000-0008-0000-0200-00005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00000000-0008-0000-0200-00005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0000000-0008-0000-0200-00005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00000000-0008-0000-0200-00005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00000000-0008-0000-0200-00005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00000000-0008-0000-0200-00005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00000000-0008-0000-0200-00005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0000000-0008-0000-0200-00005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00000000-0008-0000-0200-00005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00000000-0008-0000-0200-00005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0000000-0008-0000-0200-00005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00000000-0008-0000-0200-00005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00000000-0008-0000-0200-00005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0000000-0008-0000-0200-00006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00000000-0008-0000-0200-00006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00000000-0008-0000-0200-00006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00000000-0008-0000-0200-00006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00000000-0008-0000-0200-00006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00000000-0008-0000-0200-00006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00000000-0008-0000-0200-00006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00000000-0008-0000-0200-00006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00000000-0008-0000-0200-00006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00000000-0008-0000-0200-00006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0000000-0008-0000-0200-00006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00000000-0008-0000-0200-00006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00000000-0008-0000-0200-00006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0000000-0008-0000-0200-00006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00000000-0008-0000-0200-00006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00000000-0008-0000-0200-00006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00000000-0008-0000-0200-00007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0000000-0008-0000-0200-00007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00000000-0008-0000-0200-00007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00000000-0008-0000-0200-00007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00000000-0008-0000-0200-00007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00000000-0008-0000-0200-00007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00000000-0008-0000-0200-00007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00000000-0008-0000-0200-00007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00000000-0008-0000-0200-00007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0000000-0008-0000-0200-00007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00000000-0008-0000-0200-00007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00000000-0008-0000-0200-00007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0000000-0008-0000-0200-00007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00000000-0008-0000-0200-00007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00000000-0008-0000-0200-00007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00000000-0008-0000-0200-00007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00000000-0008-0000-0200-00008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00000000-0008-0000-0200-00008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00000000-0008-0000-0200-00008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00000000-0008-0000-0200-00008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00000000-0008-0000-0200-00008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00000000-0008-0000-0200-00008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0000000-0008-0000-0200-00008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0000000-0008-0000-0200-00008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00000000-0008-0000-0200-00008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00000000-0008-0000-0200-00008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00000000-0008-0000-0200-00008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00000000-0008-0000-0200-00008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0000000-0008-0000-0200-00008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00000000-0008-0000-0200-00008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00000000-0008-0000-0200-00008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0000000-0008-0000-0200-00008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00000000-0008-0000-0200-00009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00000000-0008-0000-0200-00009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00000000-0008-0000-0200-00009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00000000-0008-0000-0200-00009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00000000-0008-0000-0200-00009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00000000-0008-0000-0200-00009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000000-0008-0000-0200-00009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00000000-0008-0000-0200-00009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00000000-0008-0000-0200-00009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00000000-0008-0000-0200-00009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0000000-0008-0000-0200-00009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00000000-0008-0000-0200-00009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00000000-0008-0000-0200-00009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00000000-0008-0000-0200-00009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0000000-0008-0000-0200-00009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00000000-0008-0000-0200-00009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00000000-0008-0000-0200-0000A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200-0000A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00000000-0008-0000-0200-0000A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000000-0008-0000-0200-0000A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0000000-0008-0000-0200-0000A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00000000-0008-0000-0200-0000A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00000000-0008-0000-0200-0000A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00000000-0008-0000-0200-0000A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00000000-0008-0000-0200-0000A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00000000-0008-0000-0200-0000A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00000000-0008-0000-0200-0000A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00000000-0008-0000-0200-0000A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00000000-0008-0000-0200-0000A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00000000-0008-0000-0200-0000A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00000000-0008-0000-0200-0000A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00000000-0008-0000-0200-0000A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00000000-0008-0000-0200-0000B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0000000-0008-0000-0200-0000B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0000000-0008-0000-0200-0000B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00000000-0008-0000-0200-0000B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00000000-0008-0000-0200-0000B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00000000-0008-0000-0200-0000B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00000000-0008-0000-0200-0000B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00000000-0008-0000-0200-0000B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0000000-0008-0000-0200-0000B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00000000-0008-0000-0200-0000B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00000000-0008-0000-0200-0000B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00000000-0008-0000-0200-0000B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00000000-0008-0000-0200-0000B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0000000-0008-0000-0200-0000B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00000000-0008-0000-0200-0000B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00000000-0008-0000-0200-0000B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00000000-0008-0000-0200-0000C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00000000-0008-0000-0200-0000C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0000000-0008-0000-0200-0000C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0000000-0008-0000-0200-0000C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00000000-0008-0000-0200-0000C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00000000-0008-0000-0200-0000C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00000000-0008-0000-0200-0000C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00000000-0008-0000-0200-0000C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00000000-0008-0000-0200-0000C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00000000-0008-0000-0200-0000C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00000000-0008-0000-0200-0000C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00000000-0008-0000-0200-0000C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000000-0008-0000-0200-0000C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00000000-0008-0000-0200-0000C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00000000-0008-0000-0200-0000C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00000000-0008-0000-0200-0000C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00000000-0008-0000-0200-0000D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0000000-0008-0000-0200-0000D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00000000-0008-0000-0200-0000D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0000000-0008-0000-0200-0000D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0000000-0008-0000-0200-0000D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00000000-0008-0000-0200-0000D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00000000-0008-0000-0200-0000D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0000000-0008-0000-0200-0000D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00000000-0008-0000-0200-0000D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00000000-0008-0000-0200-0000D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00000000-0008-0000-0200-0000D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00000000-0008-0000-0200-0000D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0000000-0008-0000-0200-0000D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00000000-0008-0000-0200-0000D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00000000-0008-0000-0200-0000D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00000000-0008-0000-0200-0000D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00000000-0008-0000-0200-0000E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00000000-0008-0000-0200-0000E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00000000-0008-0000-0200-0000E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00000000-0008-0000-0200-0000E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00000000-0008-0000-0200-0000E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00000000-0008-0000-0200-0000E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00000000-0008-0000-0200-0000E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00000000-0008-0000-0200-0000E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200-0000E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00000000-0008-0000-0200-0000E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00000000-0008-0000-0200-0000E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0000000-0008-0000-0200-0000E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00000000-0008-0000-0200-0000E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00000000-0008-0000-0200-0000E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00000000-0008-0000-0200-0000E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00000000-0008-0000-0200-0000E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00000000-0008-0000-0200-0000F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0000000-0008-0000-0200-0000F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0000000-0008-0000-0200-0000F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00000000-0008-0000-0200-0000F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00000000-0008-0000-0200-0000F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00000000-0008-0000-0200-0000F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00000000-0008-0000-0200-0000F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00000000-0008-0000-0200-0000F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00000000-0008-0000-0200-0000F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00000000-0008-0000-0200-0000F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00000000-0008-0000-0200-0000F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00000000-0008-0000-0200-0000F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00000000-0008-0000-0200-0000F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00000000-0008-0000-0200-0000F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00000000-0008-0000-0200-0000F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00000000-0008-0000-0200-0000F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00000000-0008-0000-0200-00000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00000000-0008-0000-0200-00000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00000000-0008-0000-0200-00000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00000000-0008-0000-0200-00000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00000000-0008-0000-0200-00000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0000000-0008-0000-0200-00000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00000000-0008-0000-0200-00000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00000000-0008-0000-0200-00000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000000-0008-0000-0200-00000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0000000-0008-0000-0200-00000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00000000-0008-0000-0200-00000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00000000-0008-0000-0200-00000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000000-0008-0000-0200-00000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0000000-0008-0000-0200-00000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00000000-0008-0000-0200-00000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00000000-0008-0000-0200-00000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000000-0008-0000-0200-00001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00000000-0008-0000-0200-00001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00000000-0008-0000-0200-00001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00000000-0008-0000-0200-00001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00000000-0008-0000-0200-00001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00000000-0008-0000-0200-00001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00000000-0008-0000-0200-00001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00000000-0008-0000-0200-00001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0000000-0008-0000-0200-00001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0000000-0008-0000-0200-00001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00000000-0008-0000-0200-00001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00000000-0008-0000-0200-00001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00000000-0008-0000-0200-00001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00000000-0008-0000-0200-00001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00000000-0008-0000-0200-00001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00000000-0008-0000-0200-00001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00000000-0008-0000-0200-00002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00000000-0008-0000-0200-00002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00000000-0008-0000-0200-00002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00000000-0008-0000-0200-00002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00000000-0008-0000-0200-00002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00000000-0008-0000-0200-00002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00000000-0008-0000-0200-00002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00000000-0008-0000-0200-00002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00000000-0008-0000-0200-00002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00000000-0008-0000-0200-00002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00000000-0008-0000-0200-00002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00000000-0008-0000-0200-00002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00000000-0008-0000-0200-00002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00000000-0008-0000-0200-00002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00000000-0008-0000-0200-00002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200-00002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00000000-0008-0000-0200-00003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00000000-0008-0000-0200-00003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00000000-0008-0000-0200-00003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00000000-0008-0000-0200-00003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0000000-0008-0000-0200-00003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0000000-0008-0000-0200-00003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00000000-0008-0000-0200-00003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00000000-0008-0000-0200-00003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00000000-0008-0000-0200-00003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00000000-0008-0000-0200-00003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00000000-0008-0000-0200-00003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00000000-0008-0000-0200-00003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00000000-0008-0000-0200-00003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00000000-0008-0000-0200-00003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00000000-0008-0000-0200-00003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0000000-0008-0000-0200-00003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00000000-0008-0000-0200-00004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00000000-0008-0000-0200-00004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00000000-0008-0000-0200-00004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00000000-0008-0000-0200-00004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00000000-0008-0000-0200-00004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0000000-0008-0000-0200-00004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00000000-0008-0000-0200-00004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00000000-0008-0000-0200-00004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00000000-0008-0000-0200-00004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00000000-0008-0000-0200-00004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00000000-0008-0000-0200-00004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00000000-0008-0000-0200-00004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00000000-0008-0000-0200-00004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0000000-0008-0000-0200-00004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00000000-0008-0000-0200-00004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00000000-0008-0000-0200-00004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0000000-0008-0000-0200-00005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0000000-0008-0000-0200-00005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0000000-0008-0000-0200-00005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00000000-0008-0000-0200-00005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00000000-0008-0000-0200-00005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00000000-0008-0000-0200-00005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00000000-0008-0000-0200-00005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00000000-0008-0000-0200-00005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00000000-0008-0000-0200-00005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00000000-0008-0000-0200-00005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00000000-0008-0000-0200-00005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00000000-0008-0000-0200-00005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00000000-0008-0000-0200-00005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00000000-0008-0000-0200-00005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00000000-0008-0000-0200-00005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00000000-0008-0000-0200-00005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00000000-0008-0000-0200-00006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00000000-0008-0000-0200-00006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00000000-0008-0000-0200-00006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00000000-0008-0000-0200-00006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00000000-0008-0000-0200-00006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00000000-0008-0000-0200-00006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0000000-0008-0000-0200-00006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00000000-0008-0000-0200-00006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00000000-0008-0000-0200-00006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00000000-0008-0000-0200-00006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00000000-0008-0000-0200-00006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00000000-0008-0000-0200-00006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00000000-0008-0000-0200-00006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00000000-0008-0000-0200-00006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00000000-0008-0000-0200-00006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00000000-0008-0000-0200-00006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00000000-0008-0000-0200-00007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00000000-0008-0000-0200-00007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00000000-0008-0000-0200-00007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0000000-0008-0000-0200-00007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00000000-0008-0000-0200-00007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00000000-0008-0000-0200-00007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00000000-0008-0000-0200-00007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0000000-0008-0000-0200-00007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000000-0008-0000-0200-00007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00000000-0008-0000-0200-00007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00000000-0008-0000-0200-00007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00000000-0008-0000-0200-00007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00000000-0008-0000-0200-00007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00000000-0008-0000-0200-00007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0000000-0008-0000-0200-00007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00000000-0008-0000-0200-00007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00000000-0008-0000-0200-00008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00000000-0008-0000-0200-00008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00000000-0008-0000-0200-00008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00000000-0008-0000-0200-00008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00000000-0008-0000-0200-00008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00000000-0008-0000-0200-00008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00000000-0008-0000-0200-00008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00000000-0008-0000-0200-00008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00000000-0008-0000-0200-00008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00000000-0008-0000-0200-00008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00000000-0008-0000-0200-00008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00000000-0008-0000-0200-00008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0000000-0008-0000-0200-00008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00000000-0008-0000-0200-00008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00000000-0008-0000-0200-00008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00000000-0008-0000-0200-00008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000000-0008-0000-0200-00009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0000000-0008-0000-0200-00009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0000000-0008-0000-0200-00009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00000000-0008-0000-0200-00009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00000000-0008-0000-0200-00009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00000000-0008-0000-0200-00009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00000000-0008-0000-0200-00009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0000000-0008-0000-0200-00009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00000000-0008-0000-0200-00009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0000000-0008-0000-0200-00009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00000000-0008-0000-0200-00009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00000000-0008-0000-0200-00009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00000000-0008-0000-0200-00009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00000000-0008-0000-0200-00009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00000000-0008-0000-0200-00009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00000000-0008-0000-0200-00009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0000000-0008-0000-0200-0000A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0000000-0008-0000-0200-0000A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00000000-0008-0000-0200-0000A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00000000-0008-0000-0200-0000A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0000000-0008-0000-0200-0000A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00000000-0008-0000-0200-0000A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00000000-0008-0000-0200-0000A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0000000-0008-0000-0200-0000A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0000000-0008-0000-0200-0000A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00000000-0008-0000-0200-0000A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00000000-0008-0000-0200-0000A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00000000-0008-0000-0200-0000A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00000000-0008-0000-0200-0000A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0000000-0008-0000-0200-0000A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00000000-0008-0000-0200-0000A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00000000-0008-0000-0200-0000A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00000000-0008-0000-0200-0000B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00000000-0008-0000-0200-0000B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00000000-0008-0000-0200-0000B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00000000-0008-0000-0200-0000B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00000000-0008-0000-0200-0000B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00000000-0008-0000-0200-0000B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00000000-0008-0000-0200-0000B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00000000-0008-0000-0200-0000B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00000000-0008-0000-0200-0000B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00000000-0008-0000-0200-0000B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00000000-0008-0000-0200-0000B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00000000-0008-0000-0200-0000B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00000000-0008-0000-0200-0000B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200-0000B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00000000-0008-0000-0200-0000B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00000000-0008-0000-0200-0000B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00000000-0008-0000-0200-0000C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00000000-0008-0000-0200-0000C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0000000-0008-0000-0200-0000C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00000000-0008-0000-0200-0000C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00000000-0008-0000-0200-0000C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00000000-0008-0000-0200-0000C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00000000-0008-0000-0200-0000C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0000000-0008-0000-0200-0000C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00000000-0008-0000-0200-0000C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00000000-0008-0000-0200-0000C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00000000-0008-0000-0200-0000C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00000000-0008-0000-0200-0000C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0000000-0008-0000-0200-0000C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00000000-0008-0000-0200-0000C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00000000-0008-0000-0200-0000C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00000000-0008-0000-0200-0000C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00000000-0008-0000-0200-0000D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00000000-0008-0000-0200-0000D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0000000-0008-0000-0200-0000D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00000000-0008-0000-0200-0000D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00000000-0008-0000-0200-0000D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00000000-0008-0000-0200-0000D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0000000-0008-0000-0200-0000D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0000000-0008-0000-0200-0000D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0000000-0008-0000-0200-0000D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00000-0008-0000-0200-0000D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00000000-0008-0000-0200-0000D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0000000-0008-0000-0200-0000D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00000000-0008-0000-0200-0000D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00000000-0008-0000-0200-0000D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00000000-0008-0000-0200-0000D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00000000-0008-0000-0200-0000D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0000000-0008-0000-0200-0000E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0000000-0008-0000-0200-0000E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00000000-0008-0000-0200-0000E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00000000-0008-0000-0200-0000E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00000000-0008-0000-0200-0000E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00000000-0008-0000-0200-0000E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00000000-0008-0000-0200-0000E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00000000-0008-0000-0200-0000E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00000000-0008-0000-0200-0000E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00000000-0008-0000-0200-0000E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0000000-0008-0000-0200-0000E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00000000-0008-0000-0200-0000E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00000000-0008-0000-0200-0000E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00000000-0008-0000-0200-0000E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00000000-0008-0000-0200-0000E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00000000-0008-0000-0200-0000E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00000000-0008-0000-0200-0000F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00000000-0008-0000-0200-0000F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00000000-0008-0000-0200-0000F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00000000-0008-0000-0200-0000F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00000000-0008-0000-0200-0000F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00000000-0008-0000-0200-0000F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00000000-0008-0000-0200-0000F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00000000-0008-0000-0200-0000F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00000000-0008-0000-0200-0000F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00000000-0008-0000-0200-0000F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00000000-0008-0000-0200-0000F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0000000-0008-0000-0200-0000F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00000000-0008-0000-0200-0000F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00000000-0008-0000-0200-0000F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00000000-0008-0000-0200-0000F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00000000-0008-0000-0200-0000F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00000000-0008-0000-0200-00000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00000000-0008-0000-0200-00000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0000000-0008-0000-0200-00000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200-00000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00000000-0008-0000-0200-00000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0000000-0008-0000-0200-00000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00000000-0008-0000-0200-00000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00000000-0008-0000-0200-00000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0000000-0008-0000-0200-00000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00000000-0008-0000-0200-00000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00000000-0008-0000-0200-00000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00000000-0008-0000-0200-00000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00000000-0008-0000-0200-00000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000000-0008-0000-0200-00000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200-00000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00000000-0008-0000-0200-00001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00000000-0008-0000-0200-00001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200-00001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00000000-0008-0000-0200-00001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00000000-0008-0000-0200-00001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000000-0008-0000-0200-00001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00000000-0008-0000-0200-00001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00000000-0008-0000-0200-00001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00000000-0008-0000-0200-00001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00000000-0008-0000-0200-00001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00000000-0008-0000-0200-00001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00000000-0008-0000-0200-00001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00000000-0008-0000-0200-00001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00000000-0008-0000-0200-00001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00000000-0008-0000-0200-00001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00000000-0008-0000-0200-00001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00000000-0008-0000-0200-00002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00000000-0008-0000-0200-00002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0000000-0008-0000-0200-00002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00000000-0008-0000-0200-00002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00000000-0008-0000-0200-00002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00000000-0008-0000-0200-00002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00000000-0008-0000-0200-00002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00000000-0008-0000-0200-00002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00000000-0008-0000-0200-00002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00000000-0008-0000-0200-00002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00000000-0008-0000-0200-00002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00000000-0008-0000-0200-00002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0000000-0008-0000-0200-00002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200-00002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0000000-0008-0000-0200-00002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00000000-0008-0000-0200-00002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0000000-0008-0000-0200-00003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200-00003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00000000-0008-0000-0200-00003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00000000-0008-0000-0200-00003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00000000-0008-0000-0200-00003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00000000-0008-0000-0200-00003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00000000-0008-0000-0200-00003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00000000-0008-0000-0200-00003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00000000-0008-0000-0200-00003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0000000-0008-0000-0200-00003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00000000-0008-0000-0200-00003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00000000-0008-0000-0200-00003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0000000-0008-0000-0200-00003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00000000-0008-0000-0200-00003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00000000-0008-0000-0200-00003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00000000-0008-0000-0200-00003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00000000-0008-0000-0200-00004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00000000-0008-0000-0200-00004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00000000-0008-0000-0200-00004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00000000-0008-0000-0200-00004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00000000-0008-0000-0200-00004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00000000-0008-0000-0200-00004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00000000-0008-0000-0200-00004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00000000-0008-0000-0200-00004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00000000-0008-0000-0200-00004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00000000-0008-0000-0200-00004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00000000-0008-0000-0200-00004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00000000-0008-0000-0200-00004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0000000-0008-0000-0200-00004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00000000-0008-0000-0200-00004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00000000-0008-0000-0200-00004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00000000-0008-0000-0200-00004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00000000-0008-0000-0200-00005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00000000-0008-0000-0200-00005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0000000-0008-0000-0200-00005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00000000-0008-0000-0200-00005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00000000-0008-0000-0200-00005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00000000-0008-0000-0200-00005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00000000-0008-0000-0200-00005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00000000-0008-0000-0200-00005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00000000-0008-0000-0200-00005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00000000-0008-0000-0200-00005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00000000-0008-0000-0200-00005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00000000-0008-0000-0200-00005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0000000-0008-0000-0200-00005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00000000-0008-0000-0200-00005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00000000-0008-0000-0200-00005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00000000-0008-0000-0200-00005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00000000-0008-0000-0200-00006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00000000-0008-0000-0200-00006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00000000-0008-0000-0200-00006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00000000-0008-0000-0200-00006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0000000-0008-0000-0200-00006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0000000-0008-0000-0200-00006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00000000-0008-0000-0200-00006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0000000-0008-0000-0200-00006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00000000-0008-0000-0200-00006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00000000-0008-0000-0200-00006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00000000-0008-0000-0200-00006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00000000-0008-0000-0200-00006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00000000-0008-0000-0200-00006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00000000-0008-0000-0200-00006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00000000-0008-0000-0200-00006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00000000-0008-0000-0200-00006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0000000-0008-0000-0200-00007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00000000-0008-0000-0200-00007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0000000-0008-0000-0200-00007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00000000-0008-0000-0200-00007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00000000-0008-0000-0200-00007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0000000-0008-0000-0200-00007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00000000-0008-0000-0200-00007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00000000-0008-0000-0200-00007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00000000-0008-0000-0200-00007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00000000-0008-0000-0200-00007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00000000-0008-0000-0200-00007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00000000-0008-0000-0200-00007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00000000-0008-0000-0200-00007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00000000-0008-0000-0200-00007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00000000-0008-0000-0200-00007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00000000-0008-0000-0200-00007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00000000-0008-0000-0200-00008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00000000-0008-0000-0200-00008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00000000-0008-0000-0200-00008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00000000-0008-0000-0200-00008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00000000-0008-0000-0200-00008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00000000-0008-0000-0200-00008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00000000-0008-0000-0200-00008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000000-0008-0000-0200-00008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00000000-0008-0000-0200-00008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0000000-0008-0000-0200-00008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00000000-0008-0000-0200-00008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00000000-0008-0000-0200-00008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00000000-0008-0000-0200-00008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00000000-0008-0000-0200-00008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00000000-0008-0000-0200-00008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00000000-0008-0000-0200-00008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00000000-0008-0000-0200-00009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00000000-0008-0000-0200-00009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00000000-0008-0000-0200-00009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0000000-0008-0000-0200-00009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200-00009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0000000-0008-0000-0200-00009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0000000-0008-0000-0200-00009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00000000-0008-0000-0200-00009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00000000-0008-0000-0200-00009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00000000-0008-0000-0200-00009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00000000-0008-0000-0200-00009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00000000-0008-0000-0200-00009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00000000-0008-0000-0200-00009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0000000-0008-0000-0200-00009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00000000-0008-0000-0200-00009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00000000-0008-0000-0200-00009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00000000-0008-0000-0200-0000A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0000000-0008-0000-0200-0000A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00000000-0008-0000-0200-0000A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00000000-0008-0000-0200-0000A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0000000-0008-0000-0200-0000A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00000000-0008-0000-0200-0000A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0000000-0008-0000-0200-0000A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00000000-0008-0000-0200-0000A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0000000-0008-0000-0200-0000A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0000000-0008-0000-0200-0000A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00000000-0008-0000-0200-0000A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00000000-0008-0000-0200-0000A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00000000-0008-0000-0200-0000A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0000000-0008-0000-0200-0000A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00000000-0008-0000-0200-0000A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00000000-0008-0000-0200-0000A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00000000-0008-0000-0200-0000B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0000000-0008-0000-0200-0000B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00000000-0008-0000-0200-0000B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00000000-0008-0000-0200-0000B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00000000-0008-0000-0200-0000B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00000000-0008-0000-0200-0000B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00000000-0008-0000-0200-0000B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00000000-0008-0000-0200-0000B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00000000-0008-0000-0200-0000B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0000000-0008-0000-0200-0000B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00000000-0008-0000-0200-0000B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00000000-0008-0000-0200-0000B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00000000-0008-0000-0200-0000B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00000000-0008-0000-0200-0000B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0000000-0008-0000-0200-0000B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00000000-0008-0000-0200-0000B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00000000-0008-0000-0200-0000C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00000000-0008-0000-0200-0000C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0000000-0008-0000-0200-0000C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00000000-0008-0000-0200-0000C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00000000-0008-0000-0200-0000C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00000000-0008-0000-0200-0000C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00000000-0008-0000-0200-0000C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00000000-0008-0000-0200-0000C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00000000-0008-0000-0200-0000C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00000000-0008-0000-0200-0000C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00000000-0008-0000-0200-0000C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00000000-0008-0000-0200-0000C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00000000-0008-0000-0200-0000C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00000000-0008-0000-0200-0000C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00000000-0008-0000-0200-0000C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00000000-0008-0000-0200-0000C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00000000-0008-0000-0200-0000D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00000000-0008-0000-0200-0000D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00000000-0008-0000-0200-0000D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00000000-0008-0000-0200-0000D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00000000-0008-0000-0200-0000D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00000000-0008-0000-0200-0000D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00000000-0008-0000-0200-0000D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00000000-0008-0000-0200-0000D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00000000-0008-0000-0200-0000D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0000000-0008-0000-0200-0000D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00000000-0008-0000-0200-0000D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000000-0008-0000-0200-0000D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00000000-0008-0000-0200-0000D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00000000-0008-0000-0200-0000D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00000000-0008-0000-0200-0000D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00000000-0008-0000-0200-0000D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0000000-0008-0000-0200-0000E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0000000-0008-0000-0200-0000E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00000000-0008-0000-0200-0000E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00000000-0008-0000-0200-0000E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00000000-0008-0000-0200-0000E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00000000-0008-0000-0200-0000E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00000000-0008-0000-0200-0000E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0000000-0008-0000-0200-0000E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00000000-0008-0000-0200-0000E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00000000-0008-0000-0200-0000E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00000000-0008-0000-0200-0000E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00000000-0008-0000-0200-0000E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00000000-0008-0000-0200-0000E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0000000-0008-0000-0200-0000E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D0B3-FCCB-4D21-A4AD-37A8EDE04CA2}">
  <dimension ref="A1:S50"/>
  <sheetViews>
    <sheetView zoomScale="85" zoomScaleNormal="85" workbookViewId="0">
      <selection activeCell="I23" sqref="I23"/>
    </sheetView>
  </sheetViews>
  <sheetFormatPr defaultRowHeight="14.5" x14ac:dyDescent="0.35"/>
  <cols>
    <col min="3" max="3" width="63" bestFit="1" customWidth="1"/>
    <col min="4" max="4" width="13.54296875" customWidth="1"/>
    <col min="5" max="5" width="3.26953125" style="53" customWidth="1"/>
  </cols>
  <sheetData>
    <row r="1" spans="1:19" s="3" customFormat="1" ht="12.5" x14ac:dyDescent="0.25"/>
    <row r="2" spans="1:19" s="3" customFormat="1" ht="12.5" x14ac:dyDescent="0.25"/>
    <row r="3" spans="1:19" s="3" customFormat="1" ht="12.5" x14ac:dyDescent="0.25"/>
    <row r="4" spans="1:19" s="3" customFormat="1" ht="12.5" x14ac:dyDescent="0.25"/>
    <row r="5" spans="1:19" s="3" customFormat="1" ht="15.5" x14ac:dyDescent="0.35">
      <c r="A5" s="71" t="s">
        <v>0</v>
      </c>
      <c r="B5" s="71"/>
      <c r="C5" s="71"/>
      <c r="D5" s="71"/>
      <c r="E5" s="71"/>
    </row>
    <row r="6" spans="1:19" x14ac:dyDescent="0.3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D7" t="s">
        <v>1</v>
      </c>
    </row>
    <row r="8" spans="1:19" x14ac:dyDescent="0.35">
      <c r="D8" s="45">
        <f>'Activiteitenbegroting 2026'!C9</f>
        <v>2026</v>
      </c>
    </row>
    <row r="9" spans="1:19" x14ac:dyDescent="0.35">
      <c r="C9" s="5" t="s">
        <v>2</v>
      </c>
    </row>
    <row r="10" spans="1:19" x14ac:dyDescent="0.35">
      <c r="C10" s="3" t="str">
        <f>'Activiteitenbegroting 2026'!A25</f>
        <v>Functie 1; Typ hier de functie-benaming.</v>
      </c>
      <c r="D10" s="46">
        <f>'Activiteitenbegroting 2026'!K25</f>
        <v>0</v>
      </c>
      <c r="E10" s="54"/>
    </row>
    <row r="11" spans="1:19" x14ac:dyDescent="0.35">
      <c r="C11" s="3" t="str">
        <f>'Activiteitenbegroting 2026'!A26</f>
        <v>Functie 2; Typ hier de functie-benaming.</v>
      </c>
      <c r="D11" s="46">
        <f>'Activiteitenbegroting 2026'!K26</f>
        <v>0</v>
      </c>
      <c r="E11" s="54"/>
    </row>
    <row r="12" spans="1:19" x14ac:dyDescent="0.35">
      <c r="C12" s="3" t="str">
        <f>'Activiteitenbegroting 2026'!A27</f>
        <v>Functie 3; Typ hier de functie-benaming.</v>
      </c>
      <c r="D12" s="46">
        <f>'Activiteitenbegroting 2026'!K27</f>
        <v>0</v>
      </c>
      <c r="E12" s="54"/>
    </row>
    <row r="13" spans="1:19" x14ac:dyDescent="0.35">
      <c r="C13" s="3" t="str">
        <f>'Activiteitenbegroting 2026'!A28</f>
        <v>Functie 4; Typ hier de functie-benaming.</v>
      </c>
      <c r="D13" s="46">
        <f>'Activiteitenbegroting 2026'!K28</f>
        <v>0</v>
      </c>
      <c r="E13" s="54"/>
    </row>
    <row r="14" spans="1:19" x14ac:dyDescent="0.35">
      <c r="C14" s="3" t="str">
        <f>'Activiteitenbegroting 2026'!A29</f>
        <v>Functie 5; Typ hier de functie-benaming.</v>
      </c>
      <c r="D14" s="46">
        <f>'Activiteitenbegroting 2026'!K29</f>
        <v>0</v>
      </c>
      <c r="E14" s="54"/>
    </row>
    <row r="15" spans="1:19" x14ac:dyDescent="0.35">
      <c r="C15" s="3" t="str">
        <f>'Activiteitenbegroting 2026'!A30</f>
        <v>Functie 6; Typ hier de functie-benaming.</v>
      </c>
      <c r="D15" s="46">
        <f>'Activiteitenbegroting 2026'!K30</f>
        <v>0</v>
      </c>
      <c r="E15" s="54"/>
    </row>
    <row r="16" spans="1:19" x14ac:dyDescent="0.35">
      <c r="C16" s="3" t="str">
        <f>'Activiteitenbegroting 2026'!A31</f>
        <v>Functie 7; Typ hier de functie-benaming.</v>
      </c>
      <c r="D16" s="46">
        <f>'Activiteitenbegroting 2026'!K31</f>
        <v>0</v>
      </c>
      <c r="E16" s="54"/>
    </row>
    <row r="17" spans="3:9" x14ac:dyDescent="0.35">
      <c r="C17" s="3" t="str">
        <f>'Activiteitenbegroting 2026'!A32</f>
        <v>Functie 8; Typ hier de functie-benaming.</v>
      </c>
      <c r="D17" s="46">
        <f>'Activiteitenbegroting 2026'!K32</f>
        <v>0</v>
      </c>
      <c r="E17" s="54"/>
    </row>
    <row r="18" spans="3:9" x14ac:dyDescent="0.35">
      <c r="C18" s="3" t="str">
        <f>'Activiteitenbegroting 2026'!A33</f>
        <v>Functie 9; Typ hier de functie-benaming.</v>
      </c>
      <c r="D18" s="46">
        <f>'Activiteitenbegroting 2026'!K33</f>
        <v>0</v>
      </c>
      <c r="E18" s="54"/>
    </row>
    <row r="19" spans="3:9" x14ac:dyDescent="0.35">
      <c r="C19" s="3" t="str">
        <f>'Activiteitenbegroting 2026'!A34</f>
        <v>Functie 10; Typ hier de functie-benaming.</v>
      </c>
      <c r="D19" s="46">
        <f>'Activiteitenbegroting 2026'!K34</f>
        <v>0</v>
      </c>
      <c r="E19" s="54"/>
    </row>
    <row r="20" spans="3:9" ht="15" thickBot="1" x14ac:dyDescent="0.4">
      <c r="C20" s="6" t="s">
        <v>3</v>
      </c>
      <c r="D20" s="63">
        <f>SUM(D10:D19)</f>
        <v>0</v>
      </c>
      <c r="E20" s="54"/>
    </row>
    <row r="21" spans="3:9" ht="15" thickTop="1" x14ac:dyDescent="0.35">
      <c r="D21" s="46"/>
      <c r="E21" s="54"/>
    </row>
    <row r="22" spans="3:9" x14ac:dyDescent="0.35">
      <c r="C22" s="3" t="s">
        <v>4</v>
      </c>
      <c r="D22" s="47">
        <f>'Activiteitenbegroting 2026'!G38</f>
        <v>0</v>
      </c>
      <c r="E22" s="54"/>
    </row>
    <row r="23" spans="3:9" x14ac:dyDescent="0.35">
      <c r="C23" s="3" t="s">
        <v>5</v>
      </c>
      <c r="D23" s="47">
        <f>'Activiteitenbegroting 2026'!G39</f>
        <v>0</v>
      </c>
      <c r="E23" s="54"/>
      <c r="G23" s="3"/>
      <c r="H23" s="3"/>
      <c r="I23" s="3"/>
    </row>
    <row r="24" spans="3:9" x14ac:dyDescent="0.35">
      <c r="C24" s="3" t="s">
        <v>6</v>
      </c>
      <c r="D24" s="47">
        <f>'Activiteitenbegroting 2026'!G40</f>
        <v>0</v>
      </c>
      <c r="E24" s="54"/>
      <c r="G24" s="3"/>
      <c r="H24" s="3"/>
      <c r="I24" s="3"/>
    </row>
    <row r="25" spans="3:9" x14ac:dyDescent="0.35">
      <c r="C25" s="3" t="s">
        <v>7</v>
      </c>
      <c r="D25" s="47">
        <f>'Activiteitenbegroting 2026'!G41</f>
        <v>0</v>
      </c>
      <c r="E25" s="54"/>
      <c r="G25" s="3"/>
      <c r="H25" s="3"/>
      <c r="I25" s="3"/>
    </row>
    <row r="26" spans="3:9" x14ac:dyDescent="0.35">
      <c r="C26" s="3" t="s">
        <v>8</v>
      </c>
      <c r="D26" s="47">
        <f>'Activiteitenbegroting 2026'!G42</f>
        <v>0</v>
      </c>
      <c r="E26" s="54"/>
      <c r="G26" s="3"/>
      <c r="H26" s="3"/>
      <c r="I26" s="3"/>
    </row>
    <row r="27" spans="3:9" x14ac:dyDescent="0.35">
      <c r="C27" s="3" t="s">
        <v>9</v>
      </c>
      <c r="D27" s="47">
        <f>'Activiteitenbegroting 2026'!G43</f>
        <v>0</v>
      </c>
      <c r="E27" s="54"/>
      <c r="G27" s="3"/>
      <c r="H27" s="3"/>
      <c r="I27" s="3"/>
    </row>
    <row r="28" spans="3:9" x14ac:dyDescent="0.35">
      <c r="C28" s="3" t="s">
        <v>10</v>
      </c>
      <c r="D28" s="47">
        <f>'Activiteitenbegroting 2026'!G44</f>
        <v>0</v>
      </c>
      <c r="E28" s="54"/>
      <c r="G28" s="3"/>
      <c r="H28" s="3"/>
      <c r="I28" s="3"/>
    </row>
    <row r="29" spans="3:9" x14ac:dyDescent="0.35">
      <c r="C29" s="3" t="s">
        <v>11</v>
      </c>
      <c r="D29" s="47">
        <f>'Activiteitenbegroting 2026'!G45</f>
        <v>0</v>
      </c>
      <c r="E29" s="54"/>
      <c r="G29" s="3"/>
      <c r="H29" s="3"/>
      <c r="I29" s="3"/>
    </row>
    <row r="30" spans="3:9" x14ac:dyDescent="0.35">
      <c r="C30" s="48" t="s">
        <v>12</v>
      </c>
      <c r="D30" s="49">
        <f>SUM(D22:D29)</f>
        <v>0</v>
      </c>
      <c r="E30" s="54"/>
      <c r="G30" s="3"/>
      <c r="H30" s="3"/>
      <c r="I30" s="3"/>
    </row>
    <row r="31" spans="3:9" x14ac:dyDescent="0.35">
      <c r="D31" s="47"/>
      <c r="E31" s="54"/>
    </row>
    <row r="32" spans="3:9" x14ac:dyDescent="0.35">
      <c r="C32" s="3" t="s">
        <v>13</v>
      </c>
      <c r="D32" s="52">
        <f>'Activiteitenbegroting 2026'!G49</f>
        <v>0</v>
      </c>
      <c r="E32" s="54"/>
    </row>
    <row r="33" spans="3:5" x14ac:dyDescent="0.35">
      <c r="C33" s="3" t="s">
        <v>14</v>
      </c>
      <c r="D33" s="52">
        <f>'Activiteitenbegroting 2026'!G50</f>
        <v>0</v>
      </c>
      <c r="E33" s="54"/>
    </row>
    <row r="34" spans="3:5" x14ac:dyDescent="0.35">
      <c r="C34" s="3" t="s">
        <v>15</v>
      </c>
      <c r="D34" s="52">
        <f>'Activiteitenbegroting 2026'!G51</f>
        <v>0</v>
      </c>
      <c r="E34" s="54"/>
    </row>
    <row r="35" spans="3:5" x14ac:dyDescent="0.35">
      <c r="C35" s="3" t="s">
        <v>10</v>
      </c>
      <c r="D35" s="52">
        <f>'Activiteitenbegroting 2026'!G52</f>
        <v>0</v>
      </c>
      <c r="E35" s="54"/>
    </row>
    <row r="36" spans="3:5" x14ac:dyDescent="0.35">
      <c r="C36" s="3" t="s">
        <v>16</v>
      </c>
      <c r="D36" s="52">
        <f>'Activiteitenbegroting 2026'!G53</f>
        <v>0</v>
      </c>
      <c r="E36" s="54"/>
    </row>
    <row r="37" spans="3:5" x14ac:dyDescent="0.35">
      <c r="C37" s="48" t="s">
        <v>17</v>
      </c>
      <c r="D37" s="49">
        <f>SUM(D32:D36)</f>
        <v>0</v>
      </c>
      <c r="E37" s="54"/>
    </row>
    <row r="38" spans="3:5" x14ac:dyDescent="0.35">
      <c r="C38" s="48"/>
      <c r="D38" s="49"/>
      <c r="E38" s="54"/>
    </row>
    <row r="39" spans="3:5" x14ac:dyDescent="0.35">
      <c r="C39" s="48" t="s">
        <v>18</v>
      </c>
      <c r="D39" s="49">
        <f>'Activiteitenbegroting 2026'!G71</f>
        <v>0</v>
      </c>
      <c r="E39" s="54"/>
    </row>
    <row r="40" spans="3:5" x14ac:dyDescent="0.35">
      <c r="C40" s="42"/>
      <c r="D40" s="62"/>
      <c r="E40" s="54"/>
    </row>
    <row r="41" spans="3:5" ht="15" thickBot="1" x14ac:dyDescent="0.4">
      <c r="C41" s="50" t="s">
        <v>19</v>
      </c>
      <c r="D41" s="51">
        <f>+D30+D37+D39</f>
        <v>0</v>
      </c>
      <c r="E41" s="54"/>
    </row>
    <row r="42" spans="3:5" ht="15" thickTop="1" x14ac:dyDescent="0.35">
      <c r="C42" s="2"/>
      <c r="D42" s="46"/>
      <c r="E42" s="54"/>
    </row>
    <row r="43" spans="3:5" x14ac:dyDescent="0.35">
      <c r="C43" s="3" t="s">
        <v>20</v>
      </c>
      <c r="D43" s="46">
        <f>-'Activiteitenbegroting 2026'!G81</f>
        <v>0</v>
      </c>
      <c r="E43" s="54"/>
    </row>
    <row r="44" spans="3:5" x14ac:dyDescent="0.35">
      <c r="C44" s="3" t="s">
        <v>21</v>
      </c>
      <c r="D44" s="46">
        <f>-'Activiteitenbegroting 2026'!G89</f>
        <v>0</v>
      </c>
      <c r="E44" s="54"/>
    </row>
    <row r="45" spans="3:5" ht="15" thickBot="1" x14ac:dyDescent="0.4">
      <c r="C45" s="50" t="s">
        <v>22</v>
      </c>
      <c r="D45" s="51">
        <f>SUM(D42:D44)</f>
        <v>0</v>
      </c>
      <c r="E45" s="54"/>
    </row>
    <row r="46" spans="3:5" ht="15" thickTop="1" x14ac:dyDescent="0.35">
      <c r="D46" s="46"/>
      <c r="E46" s="54"/>
    </row>
    <row r="47" spans="3:5" ht="16" thickBot="1" x14ac:dyDescent="0.4">
      <c r="C47" s="64" t="s">
        <v>23</v>
      </c>
      <c r="D47" s="65">
        <f>+D20+D41+D45</f>
        <v>0</v>
      </c>
      <c r="E47" s="54"/>
    </row>
    <row r="48" spans="3:5" x14ac:dyDescent="0.35">
      <c r="D48" s="72" t="str">
        <f>IF(D47-'Activiteitenbegroting 2026'!G93=0,"akkoord","verschil in tabblad")</f>
        <v>akkoord</v>
      </c>
    </row>
    <row r="49" spans="4:4" x14ac:dyDescent="0.35">
      <c r="D49" s="73"/>
    </row>
    <row r="50" spans="4:4" x14ac:dyDescent="0.35">
      <c r="D50" s="55"/>
    </row>
  </sheetData>
  <mergeCells count="2">
    <mergeCell ref="A5:E5"/>
    <mergeCell ref="D48:D49"/>
  </mergeCells>
  <conditionalFormatting sqref="C10:C19">
    <cfRule type="expression" dxfId="23" priority="19">
      <formula>AND(K10-#REF!&gt;5000,#REF!=0)</formula>
    </cfRule>
    <cfRule type="expression" dxfId="22" priority="20">
      <formula>AND(K10-#REF!&gt;5000,(K10-#REF!)/#REF!&gt;10%)</formula>
    </cfRule>
    <cfRule type="expression" dxfId="21" priority="21">
      <formula>AND(K10-#REF!&lt;-5000,(K10-#REF!)/#REF!&lt;-10%)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F9A01EBA-C3A5-4FF0-8BD0-CC38385D47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E10:E36 E39:E47</xm:sqref>
        </x14:conditionalFormatting>
        <x14:conditionalFormatting xmlns:xm="http://schemas.microsoft.com/office/excel/2006/main">
          <x14:cfRule type="iconSet" priority="6" id="{326F9718-2A8C-4E20-9C01-2B8FAD26FB62}">
            <x14:iconSet iconSet="3Triangles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</x14:iconSet>
          </x14:cfRule>
          <xm:sqref>E37:E38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7CA9-109B-40A8-BCDE-8FD097DF9A37}">
  <sheetPr codeName="Blad3">
    <pageSetUpPr fitToPage="1"/>
  </sheetPr>
  <dimension ref="A5:U106"/>
  <sheetViews>
    <sheetView showGridLines="0" tabSelected="1" zoomScale="85" zoomScaleNormal="85" workbookViewId="0">
      <selection activeCell="I38" sqref="I38:U46"/>
    </sheetView>
  </sheetViews>
  <sheetFormatPr defaultColWidth="9.26953125" defaultRowHeight="12.5" x14ac:dyDescent="0.25"/>
  <cols>
    <col min="1" max="1" width="84.7265625" style="3" customWidth="1"/>
    <col min="2" max="2" width="3.7265625" style="3" customWidth="1"/>
    <col min="3" max="3" width="13.26953125" style="3" customWidth="1"/>
    <col min="4" max="4" width="3.7265625" style="3" customWidth="1"/>
    <col min="5" max="5" width="13.26953125" style="3" customWidth="1"/>
    <col min="6" max="6" width="3.7265625" style="3" customWidth="1"/>
    <col min="7" max="7" width="13.7265625" style="3" customWidth="1"/>
    <col min="8" max="8" width="3.7265625" style="3" customWidth="1"/>
    <col min="9" max="9" width="13.26953125" style="3" customWidth="1"/>
    <col min="10" max="10" width="3.7265625" style="3" customWidth="1"/>
    <col min="11" max="11" width="13.26953125" style="3" customWidth="1"/>
    <col min="12" max="12" width="3.7265625" style="3" customWidth="1"/>
    <col min="13" max="13" width="13.26953125" style="3" customWidth="1"/>
    <col min="14" max="14" width="3.7265625" style="3" customWidth="1"/>
    <col min="15" max="15" width="13.26953125" style="3" customWidth="1"/>
    <col min="16" max="16" width="3.7265625" style="3" customWidth="1"/>
    <col min="17" max="17" width="13.26953125" style="3" customWidth="1"/>
    <col min="18" max="18" width="3.7265625" style="3" customWidth="1"/>
    <col min="19" max="19" width="13.26953125" style="3" customWidth="1"/>
    <col min="20" max="20" width="3.7265625" style="3" customWidth="1"/>
    <col min="21" max="21" width="14.54296875" style="3" customWidth="1"/>
    <col min="22" max="16384" width="9.26953125" style="3"/>
  </cols>
  <sheetData>
    <row r="5" spans="1:21" ht="15.5" x14ac:dyDescent="0.3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25.5" customHeight="1" x14ac:dyDescent="0.25">
      <c r="A6" s="102" t="s">
        <v>24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ht="15.5" x14ac:dyDescent="0.25">
      <c r="A7" s="4"/>
      <c r="B7" s="4"/>
      <c r="C7" s="4"/>
      <c r="D7" s="4"/>
      <c r="E7" s="4"/>
      <c r="F7" s="4"/>
    </row>
    <row r="8" spans="1:21" ht="15.75" customHeight="1" x14ac:dyDescent="0.25">
      <c r="A8" s="70" t="s">
        <v>25</v>
      </c>
      <c r="B8" s="68"/>
      <c r="C8" s="69">
        <v>1</v>
      </c>
      <c r="D8" s="4"/>
      <c r="E8" s="4"/>
      <c r="F8" s="4"/>
    </row>
    <row r="9" spans="1:21" ht="15.5" x14ac:dyDescent="0.25">
      <c r="A9" s="70" t="s">
        <v>26</v>
      </c>
      <c r="B9" s="68"/>
      <c r="C9" s="69">
        <v>2026</v>
      </c>
      <c r="D9" s="14"/>
      <c r="E9" s="14"/>
      <c r="F9" s="14"/>
    </row>
    <row r="10" spans="1:21" ht="15.75" customHeight="1" x14ac:dyDescent="0.25">
      <c r="D10" s="31"/>
      <c r="E10" s="31"/>
      <c r="F10" s="31"/>
      <c r="G10" s="31"/>
      <c r="H10" s="31"/>
      <c r="I10" s="31"/>
      <c r="J10" s="31"/>
      <c r="N10" s="31"/>
      <c r="R10" s="31"/>
    </row>
    <row r="11" spans="1:21" ht="13" x14ac:dyDescent="0.3">
      <c r="A11" s="2"/>
      <c r="B11" s="24"/>
      <c r="C11" s="2"/>
      <c r="D11" s="2"/>
      <c r="E11" s="2"/>
    </row>
    <row r="12" spans="1:21" ht="62" x14ac:dyDescent="0.25">
      <c r="A12" s="15" t="s">
        <v>27</v>
      </c>
      <c r="B12" s="25"/>
      <c r="C12" s="20" t="s">
        <v>28</v>
      </c>
      <c r="D12" s="25"/>
      <c r="E12" s="20" t="s">
        <v>29</v>
      </c>
      <c r="F12" s="25"/>
      <c r="G12" s="20" t="s">
        <v>30</v>
      </c>
      <c r="H12" s="25"/>
      <c r="I12" s="20" t="s">
        <v>31</v>
      </c>
      <c r="J12" s="25"/>
      <c r="K12" s="20" t="s">
        <v>32</v>
      </c>
      <c r="L12" s="25"/>
      <c r="M12" s="20" t="s">
        <v>33</v>
      </c>
      <c r="N12" s="25"/>
      <c r="O12" s="20" t="s">
        <v>34</v>
      </c>
      <c r="P12" s="25"/>
      <c r="Q12" s="20" t="s">
        <v>35</v>
      </c>
      <c r="R12" s="25"/>
      <c r="S12" s="20" t="s">
        <v>36</v>
      </c>
      <c r="T12" s="25"/>
      <c r="U12" s="20" t="s">
        <v>37</v>
      </c>
    </row>
    <row r="13" spans="1:21" ht="6" customHeight="1" x14ac:dyDescent="0.25">
      <c r="A13" s="15"/>
      <c r="B13" s="32"/>
      <c r="C13" s="34"/>
      <c r="D13" s="35"/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</row>
    <row r="14" spans="1:21" ht="31" x14ac:dyDescent="0.25">
      <c r="A14" s="28" t="s">
        <v>38</v>
      </c>
      <c r="B14" s="32"/>
      <c r="C14" s="33" t="s">
        <v>39</v>
      </c>
      <c r="D14" s="32"/>
      <c r="E14" s="33" t="s">
        <v>40</v>
      </c>
      <c r="F14" s="32"/>
      <c r="G14" s="33" t="s">
        <v>41</v>
      </c>
      <c r="H14" s="32"/>
      <c r="I14" s="33" t="s">
        <v>42</v>
      </c>
      <c r="J14" s="32"/>
      <c r="K14" s="33" t="s">
        <v>42</v>
      </c>
      <c r="L14" s="32"/>
      <c r="M14" s="33" t="s">
        <v>42</v>
      </c>
      <c r="N14" s="32"/>
      <c r="O14" s="33" t="s">
        <v>42</v>
      </c>
      <c r="P14" s="32"/>
      <c r="Q14" s="33" t="s">
        <v>42</v>
      </c>
      <c r="R14" s="32"/>
      <c r="S14" s="33" t="s">
        <v>42</v>
      </c>
      <c r="T14" s="32"/>
      <c r="U14" s="33" t="s">
        <v>42</v>
      </c>
    </row>
    <row r="15" spans="1:21" ht="18" x14ac:dyDescent="0.25">
      <c r="A15" s="12"/>
      <c r="B15" s="26"/>
      <c r="C15" s="27"/>
      <c r="D15" s="26"/>
      <c r="E15" s="27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7"/>
      <c r="R15" s="26"/>
      <c r="S15" s="27"/>
      <c r="T15" s="26"/>
      <c r="U15" s="27"/>
    </row>
    <row r="16" spans="1:21" x14ac:dyDescent="0.25">
      <c r="A16" s="11" t="s">
        <v>43</v>
      </c>
      <c r="B16" s="18"/>
      <c r="C16" s="29"/>
      <c r="D16" s="18"/>
      <c r="E16" s="29"/>
      <c r="F16" s="18"/>
      <c r="G16" s="29"/>
      <c r="H16" s="18"/>
      <c r="I16" s="29">
        <f>IF(I14="MBO",80,IF(I14="HBO",105,IF(I14="WO",130,0)))</f>
        <v>0</v>
      </c>
      <c r="J16" s="18"/>
      <c r="K16" s="29">
        <f>IF(K14="MBO",80,IF(K14="HBO",105,IF(K14="WO",130,0)))</f>
        <v>0</v>
      </c>
      <c r="L16" s="18"/>
      <c r="M16" s="29">
        <f>IF(M14="MBO",80,IF(M14="HBO",105,IF(M14="WO",130,0)))</f>
        <v>0</v>
      </c>
      <c r="N16" s="18"/>
      <c r="O16" s="29">
        <f>IF(O14="MBO",80,IF(O14="HBO",105,IF(O14="WO",130,0)))</f>
        <v>0</v>
      </c>
      <c r="P16" s="18"/>
      <c r="Q16" s="29">
        <f>IF(Q14="MBO",80,IF(Q14="HBO",105,IF(Q14="WO",130,0)))</f>
        <v>0</v>
      </c>
      <c r="R16" s="18"/>
      <c r="S16" s="29">
        <f>IF(S14="MBO",80,IF(S14="HBO",105,IF(S14="WO",130,0)))</f>
        <v>0</v>
      </c>
      <c r="T16" s="18"/>
      <c r="U16" s="29">
        <f>IF(U14="MBO",80,IF(U14="HBO",105,IF(U14="WO",130,0)))</f>
        <v>0</v>
      </c>
    </row>
    <row r="17" spans="1:21" x14ac:dyDescent="0.25">
      <c r="A17" s="11" t="s">
        <v>44</v>
      </c>
      <c r="B17" s="19"/>
      <c r="C17" s="56" t="s">
        <v>45</v>
      </c>
      <c r="D17" s="57"/>
      <c r="E17" s="56" t="s">
        <v>46</v>
      </c>
      <c r="F17" s="57"/>
      <c r="G17" s="56" t="s">
        <v>46</v>
      </c>
      <c r="H17" s="57"/>
      <c r="I17" s="56" t="s">
        <v>45</v>
      </c>
      <c r="J17" s="57"/>
      <c r="K17" s="56" t="s">
        <v>45</v>
      </c>
      <c r="L17" s="57"/>
      <c r="M17" s="56" t="s">
        <v>45</v>
      </c>
      <c r="N17" s="57"/>
      <c r="O17" s="56" t="s">
        <v>45</v>
      </c>
      <c r="P17" s="57"/>
      <c r="Q17" s="56" t="s">
        <v>45</v>
      </c>
      <c r="R17" s="57"/>
      <c r="S17" s="56" t="s">
        <v>45</v>
      </c>
      <c r="T17" s="57"/>
      <c r="U17" s="56" t="s">
        <v>45</v>
      </c>
    </row>
    <row r="18" spans="1:21" x14ac:dyDescent="0.25">
      <c r="A18" s="39" t="s">
        <v>47</v>
      </c>
      <c r="B18" s="19"/>
      <c r="C18" s="66">
        <f>IF(C17="BTW",C16*21%,0)</f>
        <v>0</v>
      </c>
      <c r="D18" s="41"/>
      <c r="E18" s="66">
        <f>IF(E17="BTW",E16*21%,0)</f>
        <v>0</v>
      </c>
      <c r="F18" s="41"/>
      <c r="G18" s="66">
        <f>IF(G17="BTW",G16*21%,0)</f>
        <v>0</v>
      </c>
      <c r="H18" s="41"/>
      <c r="I18" s="66">
        <f>IF(I17="BTW",I16*21%,0)</f>
        <v>0</v>
      </c>
      <c r="J18" s="41"/>
      <c r="K18" s="66">
        <f>IF(K17="BTW",K16*21%,0)</f>
        <v>0</v>
      </c>
      <c r="L18" s="41"/>
      <c r="M18" s="66">
        <f>IF(M17="BTW",M16*21%,0)</f>
        <v>0</v>
      </c>
      <c r="N18" s="41"/>
      <c r="O18" s="66">
        <f>IF(O17="BTW",O16*21%,0)</f>
        <v>0</v>
      </c>
      <c r="P18" s="41"/>
      <c r="Q18" s="66">
        <f>IF(Q17="BTW",Q16*21%,0)</f>
        <v>0</v>
      </c>
      <c r="R18" s="41"/>
      <c r="S18" s="66">
        <f>IF(S17="BTW",S16*21%,0)</f>
        <v>0</v>
      </c>
      <c r="T18" s="41"/>
      <c r="U18" s="66">
        <f>IF(U17="BTW",U16*21%,0)</f>
        <v>0</v>
      </c>
    </row>
    <row r="19" spans="1:21" x14ac:dyDescent="0.25">
      <c r="A19" s="39"/>
      <c r="B19" s="40"/>
      <c r="C19" s="67"/>
      <c r="D19" s="40"/>
      <c r="E19" s="67"/>
      <c r="F19" s="40"/>
      <c r="G19" s="67"/>
      <c r="H19" s="40"/>
      <c r="I19" s="67"/>
      <c r="J19" s="40"/>
      <c r="K19" s="67"/>
      <c r="L19" s="40"/>
      <c r="M19" s="67"/>
      <c r="N19" s="40"/>
      <c r="O19" s="67"/>
      <c r="P19" s="40"/>
      <c r="Q19" s="67"/>
      <c r="R19" s="40"/>
      <c r="S19" s="67"/>
      <c r="T19" s="40"/>
      <c r="U19" s="67"/>
    </row>
    <row r="20" spans="1:21" s="2" customFormat="1" ht="13.5" thickBot="1" x14ac:dyDescent="0.35">
      <c r="A20" s="6" t="s">
        <v>48</v>
      </c>
      <c r="B20" s="22"/>
      <c r="C20" s="21">
        <f>+C16+C18</f>
        <v>0</v>
      </c>
      <c r="D20" s="22"/>
      <c r="E20" s="21">
        <f>+E16+E18</f>
        <v>0</v>
      </c>
      <c r="F20" s="22"/>
      <c r="G20" s="21">
        <f>+G16+G18</f>
        <v>0</v>
      </c>
      <c r="H20" s="22"/>
      <c r="I20" s="21">
        <f>+I16+I18</f>
        <v>0</v>
      </c>
      <c r="J20" s="22"/>
      <c r="K20" s="21">
        <f>+K16+K18</f>
        <v>0</v>
      </c>
      <c r="L20" s="22"/>
      <c r="M20" s="21">
        <f>+M16+M18</f>
        <v>0</v>
      </c>
      <c r="N20" s="22"/>
      <c r="O20" s="21">
        <f>+O16+O18</f>
        <v>0</v>
      </c>
      <c r="P20" s="22"/>
      <c r="Q20" s="21">
        <f>+Q16+Q18</f>
        <v>0</v>
      </c>
      <c r="R20" s="22"/>
      <c r="S20" s="21">
        <f>+S16+S18</f>
        <v>0</v>
      </c>
      <c r="T20" s="22"/>
      <c r="U20" s="21">
        <f>+U16+U18</f>
        <v>0</v>
      </c>
    </row>
    <row r="21" spans="1:21" ht="13" thickTop="1" x14ac:dyDescent="0.25"/>
    <row r="23" spans="1:21" ht="28.5" thickBot="1" x14ac:dyDescent="0.3">
      <c r="A23" s="10" t="s">
        <v>49</v>
      </c>
      <c r="E23" s="98" t="s">
        <v>50</v>
      </c>
      <c r="G23" s="98" t="s">
        <v>46</v>
      </c>
      <c r="I23" s="98" t="s">
        <v>51</v>
      </c>
      <c r="K23" s="16">
        <f>C9</f>
        <v>2026</v>
      </c>
    </row>
    <row r="24" spans="1:21" ht="15.75" customHeight="1" thickBot="1" x14ac:dyDescent="0.35">
      <c r="A24" s="5" t="s">
        <v>2</v>
      </c>
      <c r="B24" s="5"/>
      <c r="C24" s="9" t="s">
        <v>52</v>
      </c>
      <c r="E24" s="98"/>
      <c r="G24" s="98"/>
      <c r="I24" s="98"/>
      <c r="K24" s="9" t="s">
        <v>53</v>
      </c>
      <c r="M24" s="36" t="s">
        <v>54</v>
      </c>
      <c r="N24" s="37"/>
      <c r="O24" s="37"/>
      <c r="P24" s="37"/>
      <c r="Q24" s="37"/>
      <c r="R24" s="37"/>
      <c r="S24" s="37"/>
      <c r="T24" s="37"/>
      <c r="U24" s="38"/>
    </row>
    <row r="25" spans="1:21" ht="15" customHeight="1" x14ac:dyDescent="0.25">
      <c r="A25" s="3" t="str">
        <f>C12</f>
        <v>Functie 1; Typ hier de functie-benaming.</v>
      </c>
      <c r="C25" s="30"/>
      <c r="E25" s="13">
        <f>+C16</f>
        <v>0</v>
      </c>
      <c r="G25" s="13">
        <f>+C18</f>
        <v>0</v>
      </c>
      <c r="I25" s="13">
        <f>+E25+G25</f>
        <v>0</v>
      </c>
      <c r="K25" s="43">
        <f>C25*(I25)</f>
        <v>0</v>
      </c>
      <c r="M25" s="80"/>
      <c r="N25" s="81"/>
      <c r="O25" s="81"/>
      <c r="P25" s="81"/>
      <c r="Q25" s="81"/>
      <c r="R25" s="81"/>
      <c r="S25" s="81"/>
      <c r="T25" s="81"/>
      <c r="U25" s="82"/>
    </row>
    <row r="26" spans="1:21" ht="15" customHeight="1" x14ac:dyDescent="0.25">
      <c r="A26" s="3" t="str">
        <f>E12</f>
        <v>Functie 2; Typ hier de functie-benaming.</v>
      </c>
      <c r="C26" s="30"/>
      <c r="E26" s="13">
        <f>+E16</f>
        <v>0</v>
      </c>
      <c r="G26" s="13">
        <f>+E18</f>
        <v>0</v>
      </c>
      <c r="I26" s="13">
        <f t="shared" ref="I26:I34" si="0">+E26+G26</f>
        <v>0</v>
      </c>
      <c r="K26" s="43">
        <f t="shared" ref="K26:K34" si="1">C26*(I26)</f>
        <v>0</v>
      </c>
      <c r="M26" s="83"/>
      <c r="N26" s="84"/>
      <c r="O26" s="84"/>
      <c r="P26" s="84"/>
      <c r="Q26" s="84"/>
      <c r="R26" s="84"/>
      <c r="S26" s="84"/>
      <c r="T26" s="84"/>
      <c r="U26" s="85"/>
    </row>
    <row r="27" spans="1:21" ht="15" customHeight="1" x14ac:dyDescent="0.25">
      <c r="A27" s="3" t="str">
        <f>G12</f>
        <v>Functie 3; Typ hier de functie-benaming.</v>
      </c>
      <c r="C27" s="30"/>
      <c r="E27" s="13">
        <f>+G16</f>
        <v>0</v>
      </c>
      <c r="G27" s="13">
        <f>+G18</f>
        <v>0</v>
      </c>
      <c r="I27" s="13">
        <f t="shared" si="0"/>
        <v>0</v>
      </c>
      <c r="K27" s="43">
        <f t="shared" si="1"/>
        <v>0</v>
      </c>
      <c r="M27" s="83"/>
      <c r="N27" s="84"/>
      <c r="O27" s="84"/>
      <c r="P27" s="84"/>
      <c r="Q27" s="84"/>
      <c r="R27" s="84"/>
      <c r="S27" s="84"/>
      <c r="T27" s="84"/>
      <c r="U27" s="85"/>
    </row>
    <row r="28" spans="1:21" ht="15" customHeight="1" x14ac:dyDescent="0.25">
      <c r="A28" s="3" t="str">
        <f>I12</f>
        <v>Functie 4; Typ hier de functie-benaming.</v>
      </c>
      <c r="C28" s="30"/>
      <c r="E28" s="13">
        <f>+I16</f>
        <v>0</v>
      </c>
      <c r="G28" s="13">
        <f>+I18</f>
        <v>0</v>
      </c>
      <c r="I28" s="13">
        <f t="shared" si="0"/>
        <v>0</v>
      </c>
      <c r="K28" s="43">
        <f t="shared" si="1"/>
        <v>0</v>
      </c>
      <c r="M28" s="83"/>
      <c r="N28" s="84"/>
      <c r="O28" s="84"/>
      <c r="P28" s="84"/>
      <c r="Q28" s="84"/>
      <c r="R28" s="84"/>
      <c r="S28" s="84"/>
      <c r="T28" s="84"/>
      <c r="U28" s="85"/>
    </row>
    <row r="29" spans="1:21" ht="15" customHeight="1" x14ac:dyDescent="0.25">
      <c r="A29" s="3" t="str">
        <f>+K12</f>
        <v>Functie 5; Typ hier de functie-benaming.</v>
      </c>
      <c r="C29" s="30"/>
      <c r="E29" s="13">
        <f>+K16</f>
        <v>0</v>
      </c>
      <c r="G29" s="13">
        <f>+K18</f>
        <v>0</v>
      </c>
      <c r="I29" s="13">
        <f t="shared" si="0"/>
        <v>0</v>
      </c>
      <c r="K29" s="43">
        <f t="shared" si="1"/>
        <v>0</v>
      </c>
      <c r="M29" s="83"/>
      <c r="N29" s="84"/>
      <c r="O29" s="84"/>
      <c r="P29" s="84"/>
      <c r="Q29" s="84"/>
      <c r="R29" s="84"/>
      <c r="S29" s="84"/>
      <c r="T29" s="84"/>
      <c r="U29" s="85"/>
    </row>
    <row r="30" spans="1:21" ht="15" customHeight="1" x14ac:dyDescent="0.25">
      <c r="A30" s="3" t="str">
        <f>+M12</f>
        <v>Functie 6; Typ hier de functie-benaming.</v>
      </c>
      <c r="C30" s="30"/>
      <c r="E30" s="13">
        <f>+M16</f>
        <v>0</v>
      </c>
      <c r="G30" s="13">
        <f>+M18</f>
        <v>0</v>
      </c>
      <c r="I30" s="13">
        <f t="shared" si="0"/>
        <v>0</v>
      </c>
      <c r="K30" s="43">
        <f t="shared" si="1"/>
        <v>0</v>
      </c>
      <c r="M30" s="83"/>
      <c r="N30" s="84"/>
      <c r="O30" s="84"/>
      <c r="P30" s="84"/>
      <c r="Q30" s="84"/>
      <c r="R30" s="84"/>
      <c r="S30" s="84"/>
      <c r="T30" s="84"/>
      <c r="U30" s="85"/>
    </row>
    <row r="31" spans="1:21" ht="15" customHeight="1" x14ac:dyDescent="0.25">
      <c r="A31" s="3" t="str">
        <f>+O12</f>
        <v>Functie 7; Typ hier de functie-benaming.</v>
      </c>
      <c r="C31" s="30"/>
      <c r="E31" s="13">
        <f>+O16</f>
        <v>0</v>
      </c>
      <c r="G31" s="13">
        <f>+O18</f>
        <v>0</v>
      </c>
      <c r="I31" s="13">
        <f t="shared" si="0"/>
        <v>0</v>
      </c>
      <c r="K31" s="43">
        <f t="shared" si="1"/>
        <v>0</v>
      </c>
      <c r="M31" s="83"/>
      <c r="N31" s="84"/>
      <c r="O31" s="84"/>
      <c r="P31" s="84"/>
      <c r="Q31" s="84"/>
      <c r="R31" s="84"/>
      <c r="S31" s="84"/>
      <c r="T31" s="84"/>
      <c r="U31" s="85"/>
    </row>
    <row r="32" spans="1:21" ht="15" customHeight="1" x14ac:dyDescent="0.25">
      <c r="A32" s="3" t="str">
        <f>+Q12</f>
        <v>Functie 8; Typ hier de functie-benaming.</v>
      </c>
      <c r="C32" s="30"/>
      <c r="E32" s="13">
        <f>+Q16</f>
        <v>0</v>
      </c>
      <c r="G32" s="13">
        <f>+Q18</f>
        <v>0</v>
      </c>
      <c r="I32" s="13">
        <f t="shared" si="0"/>
        <v>0</v>
      </c>
      <c r="K32" s="43">
        <f t="shared" si="1"/>
        <v>0</v>
      </c>
      <c r="M32" s="83"/>
      <c r="N32" s="84"/>
      <c r="O32" s="84"/>
      <c r="P32" s="84"/>
      <c r="Q32" s="84"/>
      <c r="R32" s="84"/>
      <c r="S32" s="84"/>
      <c r="T32" s="84"/>
      <c r="U32" s="85"/>
    </row>
    <row r="33" spans="1:21" ht="15" customHeight="1" x14ac:dyDescent="0.25">
      <c r="A33" s="3" t="str">
        <f>+S12</f>
        <v>Functie 9; Typ hier de functie-benaming.</v>
      </c>
      <c r="C33" s="30"/>
      <c r="E33" s="13">
        <f>+S16</f>
        <v>0</v>
      </c>
      <c r="G33" s="13">
        <f>+S18</f>
        <v>0</v>
      </c>
      <c r="I33" s="13">
        <f t="shared" si="0"/>
        <v>0</v>
      </c>
      <c r="K33" s="43">
        <f t="shared" si="1"/>
        <v>0</v>
      </c>
      <c r="M33" s="83"/>
      <c r="N33" s="84"/>
      <c r="O33" s="84"/>
      <c r="P33" s="84"/>
      <c r="Q33" s="84"/>
      <c r="R33" s="84"/>
      <c r="S33" s="84"/>
      <c r="T33" s="84"/>
      <c r="U33" s="85"/>
    </row>
    <row r="34" spans="1:21" ht="15" customHeight="1" x14ac:dyDescent="0.25">
      <c r="A34" s="3" t="str">
        <f>+U12</f>
        <v>Functie 10; Typ hier de functie-benaming.</v>
      </c>
      <c r="C34" s="30"/>
      <c r="E34" s="13">
        <f>+U16</f>
        <v>0</v>
      </c>
      <c r="G34" s="13">
        <f>+U18</f>
        <v>0</v>
      </c>
      <c r="I34" s="13">
        <f t="shared" si="0"/>
        <v>0</v>
      </c>
      <c r="K34" s="43">
        <f t="shared" si="1"/>
        <v>0</v>
      </c>
      <c r="M34" s="83"/>
      <c r="N34" s="84"/>
      <c r="O34" s="84"/>
      <c r="P34" s="84"/>
      <c r="Q34" s="84"/>
      <c r="R34" s="84"/>
      <c r="S34" s="84"/>
      <c r="T34" s="84"/>
      <c r="U34" s="85"/>
    </row>
    <row r="35" spans="1:21" ht="15.75" customHeight="1" thickBot="1" x14ac:dyDescent="0.35">
      <c r="A35" s="6" t="s">
        <v>3</v>
      </c>
      <c r="B35" s="6"/>
      <c r="C35" s="23">
        <f>SUM(C25:C34)</f>
        <v>0</v>
      </c>
      <c r="E35" s="42"/>
      <c r="G35" s="42"/>
      <c r="I35" s="42"/>
      <c r="K35" s="7">
        <f>SUM(K25:K34)</f>
        <v>0</v>
      </c>
      <c r="M35" s="86"/>
      <c r="N35" s="87"/>
      <c r="O35" s="87"/>
      <c r="P35" s="87"/>
      <c r="Q35" s="87"/>
      <c r="R35" s="87"/>
      <c r="S35" s="87"/>
      <c r="T35" s="87"/>
      <c r="U35" s="88"/>
    </row>
    <row r="36" spans="1:21" ht="14" thickTop="1" thickBot="1" x14ac:dyDescent="0.35">
      <c r="A36" s="2"/>
      <c r="B36" s="2"/>
      <c r="C36" s="2"/>
      <c r="D36" s="2"/>
      <c r="E36" s="2"/>
      <c r="F36" s="2"/>
      <c r="G36" s="8"/>
    </row>
    <row r="37" spans="1:21" ht="13.5" thickBot="1" x14ac:dyDescent="0.35">
      <c r="A37" s="5" t="s">
        <v>55</v>
      </c>
      <c r="B37" s="5"/>
      <c r="C37" s="5"/>
      <c r="D37" s="5"/>
      <c r="E37" s="5"/>
      <c r="F37" s="5"/>
      <c r="G37" s="9" t="str">
        <f>"Kosten "&amp;$C$9</f>
        <v>Kosten 2026</v>
      </c>
      <c r="I37" s="36" t="s">
        <v>56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8"/>
    </row>
    <row r="38" spans="1:21" ht="15" customHeight="1" x14ac:dyDescent="0.25">
      <c r="A38" s="101" t="s">
        <v>4</v>
      </c>
      <c r="B38" s="101"/>
      <c r="C38" s="101"/>
      <c r="D38" s="101"/>
      <c r="E38" s="17"/>
      <c r="F38" s="17"/>
      <c r="G38" s="1"/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2"/>
    </row>
    <row r="39" spans="1:21" ht="15" customHeight="1" x14ac:dyDescent="0.25">
      <c r="A39" s="101" t="s">
        <v>5</v>
      </c>
      <c r="B39" s="101"/>
      <c r="C39" s="101"/>
      <c r="D39" s="101"/>
      <c r="E39" s="17"/>
      <c r="F39" s="17"/>
      <c r="G39" s="1"/>
      <c r="I39" s="83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5"/>
    </row>
    <row r="40" spans="1:21" ht="15" customHeight="1" x14ac:dyDescent="0.25">
      <c r="A40" s="101" t="s">
        <v>6</v>
      </c>
      <c r="B40" s="101"/>
      <c r="C40" s="101"/>
      <c r="D40" s="101"/>
      <c r="E40" s="17"/>
      <c r="F40" s="17"/>
      <c r="G40" s="1"/>
      <c r="I40" s="83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5"/>
    </row>
    <row r="41" spans="1:21" ht="15" customHeight="1" x14ac:dyDescent="0.25">
      <c r="A41" s="101" t="s">
        <v>7</v>
      </c>
      <c r="B41" s="101"/>
      <c r="C41" s="101"/>
      <c r="D41" s="101"/>
      <c r="E41" s="17"/>
      <c r="F41" s="17"/>
      <c r="G41" s="1"/>
      <c r="I41" s="83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5"/>
    </row>
    <row r="42" spans="1:21" ht="15" customHeight="1" x14ac:dyDescent="0.25">
      <c r="A42" s="101" t="s">
        <v>8</v>
      </c>
      <c r="B42" s="101"/>
      <c r="C42" s="101"/>
      <c r="D42" s="101"/>
      <c r="E42" s="17"/>
      <c r="F42" s="17"/>
      <c r="G42" s="1"/>
      <c r="I42" s="83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5"/>
    </row>
    <row r="43" spans="1:21" ht="15" customHeight="1" x14ac:dyDescent="0.25">
      <c r="A43" s="101" t="s">
        <v>9</v>
      </c>
      <c r="B43" s="101"/>
      <c r="C43" s="101"/>
      <c r="D43" s="101"/>
      <c r="E43" s="17"/>
      <c r="F43" s="17"/>
      <c r="G43" s="1"/>
      <c r="I43" s="83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5"/>
    </row>
    <row r="44" spans="1:21" ht="15" customHeight="1" x14ac:dyDescent="0.25">
      <c r="A44" s="101" t="s">
        <v>10</v>
      </c>
      <c r="B44" s="101"/>
      <c r="C44" s="101"/>
      <c r="D44" s="101"/>
      <c r="E44" s="17"/>
      <c r="F44" s="17"/>
      <c r="G44" s="1"/>
      <c r="I44" s="83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5"/>
    </row>
    <row r="45" spans="1:21" ht="15" customHeight="1" x14ac:dyDescent="0.25">
      <c r="A45" s="101" t="s">
        <v>11</v>
      </c>
      <c r="B45" s="101"/>
      <c r="C45" s="101"/>
      <c r="D45" s="101"/>
      <c r="E45" s="17"/>
      <c r="F45" s="17"/>
      <c r="G45" s="1"/>
      <c r="I45" s="83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5"/>
    </row>
    <row r="46" spans="1:21" ht="15.75" customHeight="1" thickBot="1" x14ac:dyDescent="0.35">
      <c r="A46" s="6" t="s">
        <v>12</v>
      </c>
      <c r="B46" s="6"/>
      <c r="C46" s="6"/>
      <c r="D46" s="6"/>
      <c r="E46" s="6"/>
      <c r="F46" s="6"/>
      <c r="G46" s="7">
        <f>SUM(G38:G45)</f>
        <v>0</v>
      </c>
      <c r="I46" s="86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8"/>
    </row>
    <row r="47" spans="1:21" ht="13.5" thickTop="1" thickBot="1" x14ac:dyDescent="0.3"/>
    <row r="48" spans="1:21" ht="13.5" thickBot="1" x14ac:dyDescent="0.35">
      <c r="A48" s="5" t="s">
        <v>57</v>
      </c>
      <c r="B48" s="5"/>
      <c r="C48" s="5"/>
      <c r="D48" s="5"/>
      <c r="E48" s="5"/>
      <c r="F48" s="5"/>
      <c r="G48" s="9" t="str">
        <f>"Kosten "&amp;$C$9</f>
        <v>Kosten 2026</v>
      </c>
      <c r="I48" s="36" t="s">
        <v>58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8"/>
    </row>
    <row r="49" spans="1:21" ht="15" customHeight="1" x14ac:dyDescent="0.25">
      <c r="A49" s="101" t="s">
        <v>13</v>
      </c>
      <c r="B49" s="101"/>
      <c r="C49" s="101"/>
      <c r="D49" s="101"/>
      <c r="E49" s="17"/>
      <c r="F49" s="17"/>
      <c r="G49" s="1"/>
      <c r="I49" s="89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1"/>
    </row>
    <row r="50" spans="1:21" ht="15" customHeight="1" x14ac:dyDescent="0.25">
      <c r="A50" s="101" t="s">
        <v>14</v>
      </c>
      <c r="B50" s="101"/>
      <c r="C50" s="101"/>
      <c r="D50" s="101"/>
      <c r="E50" s="17"/>
      <c r="F50" s="17"/>
      <c r="G50" s="1"/>
      <c r="I50" s="92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4"/>
    </row>
    <row r="51" spans="1:21" ht="15" customHeight="1" x14ac:dyDescent="0.25">
      <c r="A51" s="101" t="s">
        <v>15</v>
      </c>
      <c r="B51" s="101"/>
      <c r="C51" s="101"/>
      <c r="D51" s="101"/>
      <c r="E51" s="17"/>
      <c r="F51" s="17"/>
      <c r="G51" s="1"/>
      <c r="I51" s="92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4"/>
    </row>
    <row r="52" spans="1:21" ht="15" customHeight="1" x14ac:dyDescent="0.25">
      <c r="A52" s="101" t="s">
        <v>10</v>
      </c>
      <c r="B52" s="101"/>
      <c r="C52" s="101"/>
      <c r="D52" s="101"/>
      <c r="E52" s="17"/>
      <c r="F52" s="17"/>
      <c r="G52" s="1"/>
      <c r="I52" s="92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4"/>
    </row>
    <row r="53" spans="1:21" ht="15" customHeight="1" x14ac:dyDescent="0.25">
      <c r="A53" s="101" t="s">
        <v>16</v>
      </c>
      <c r="B53" s="101"/>
      <c r="C53" s="101"/>
      <c r="D53" s="101"/>
      <c r="E53" s="17"/>
      <c r="F53" s="17"/>
      <c r="G53" s="1"/>
      <c r="I53" s="92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4"/>
    </row>
    <row r="54" spans="1:21" ht="15.75" customHeight="1" thickBot="1" x14ac:dyDescent="0.35">
      <c r="A54" s="6" t="s">
        <v>17</v>
      </c>
      <c r="B54" s="6"/>
      <c r="C54" s="6"/>
      <c r="D54" s="6"/>
      <c r="E54" s="6"/>
      <c r="F54" s="6"/>
      <c r="G54" s="7">
        <f>SUM(G49:G53)</f>
        <v>0</v>
      </c>
      <c r="I54" s="95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7"/>
    </row>
    <row r="55" spans="1:21" ht="14" thickTop="1" thickBot="1" x14ac:dyDescent="0.35">
      <c r="A55" s="2"/>
      <c r="B55" s="2"/>
      <c r="C55" s="2"/>
      <c r="D55" s="2"/>
      <c r="E55" s="2"/>
      <c r="F55" s="2"/>
      <c r="G55" s="2"/>
      <c r="H55" s="8"/>
    </row>
    <row r="56" spans="1:21" ht="13.5" thickBot="1" x14ac:dyDescent="0.35">
      <c r="A56" s="5" t="s">
        <v>59</v>
      </c>
      <c r="B56" s="5"/>
      <c r="C56" s="5"/>
      <c r="D56" s="5"/>
      <c r="E56" s="5"/>
      <c r="F56" s="5"/>
      <c r="G56" s="9" t="str">
        <f>"Kosten "&amp;$C$9</f>
        <v>Kosten 2026</v>
      </c>
      <c r="I56" s="36" t="s">
        <v>60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8"/>
    </row>
    <row r="57" spans="1:21" ht="12.75" customHeight="1" x14ac:dyDescent="0.3">
      <c r="A57" s="100" t="s">
        <v>61</v>
      </c>
      <c r="B57" s="100"/>
      <c r="C57" s="100"/>
      <c r="D57" s="100"/>
      <c r="E57" s="100"/>
      <c r="F57" s="5"/>
      <c r="G57" s="1"/>
      <c r="I57" s="80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</row>
    <row r="58" spans="1:21" ht="15" customHeight="1" x14ac:dyDescent="0.3">
      <c r="A58" s="100" t="s">
        <v>61</v>
      </c>
      <c r="B58" s="100"/>
      <c r="C58" s="100"/>
      <c r="D58" s="100"/>
      <c r="E58" s="100"/>
      <c r="F58" s="5"/>
      <c r="G58" s="1"/>
      <c r="I58" s="83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5"/>
    </row>
    <row r="59" spans="1:21" ht="15" customHeight="1" x14ac:dyDescent="0.3">
      <c r="A59" s="100" t="s">
        <v>61</v>
      </c>
      <c r="B59" s="100"/>
      <c r="C59" s="100"/>
      <c r="D59" s="100"/>
      <c r="E59" s="100"/>
      <c r="F59" s="5"/>
      <c r="G59" s="1"/>
      <c r="I59" s="83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5"/>
    </row>
    <row r="60" spans="1:21" ht="15" customHeight="1" x14ac:dyDescent="0.3">
      <c r="A60" s="100" t="s">
        <v>61</v>
      </c>
      <c r="B60" s="100"/>
      <c r="C60" s="100"/>
      <c r="D60" s="100"/>
      <c r="E60" s="100"/>
      <c r="F60" s="5"/>
      <c r="G60" s="1"/>
      <c r="I60" s="83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5"/>
    </row>
    <row r="61" spans="1:21" ht="15" customHeight="1" x14ac:dyDescent="0.3">
      <c r="A61" s="100" t="s">
        <v>61</v>
      </c>
      <c r="B61" s="100"/>
      <c r="C61" s="100"/>
      <c r="D61" s="100"/>
      <c r="E61" s="100"/>
      <c r="F61" s="5"/>
      <c r="G61" s="1"/>
      <c r="I61" s="83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5"/>
    </row>
    <row r="62" spans="1:21" ht="15" customHeight="1" x14ac:dyDescent="0.3">
      <c r="A62" s="100" t="s">
        <v>61</v>
      </c>
      <c r="B62" s="100"/>
      <c r="C62" s="100"/>
      <c r="D62" s="100"/>
      <c r="E62" s="100"/>
      <c r="F62" s="5"/>
      <c r="G62" s="1"/>
      <c r="I62" s="83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5"/>
    </row>
    <row r="63" spans="1:21" ht="15" customHeight="1" x14ac:dyDescent="0.3">
      <c r="A63" s="100" t="s">
        <v>61</v>
      </c>
      <c r="B63" s="100"/>
      <c r="C63" s="100"/>
      <c r="D63" s="100"/>
      <c r="E63" s="100"/>
      <c r="F63" s="5"/>
      <c r="G63" s="1"/>
      <c r="I63" s="83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5"/>
    </row>
    <row r="64" spans="1:21" ht="15" customHeight="1" x14ac:dyDescent="0.3">
      <c r="A64" s="100" t="s">
        <v>61</v>
      </c>
      <c r="B64" s="100"/>
      <c r="C64" s="100"/>
      <c r="D64" s="100"/>
      <c r="E64" s="100"/>
      <c r="F64" s="5"/>
      <c r="G64" s="1"/>
      <c r="I64" s="83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5"/>
    </row>
    <row r="65" spans="1:21" ht="15" customHeight="1" x14ac:dyDescent="0.3">
      <c r="A65" s="100" t="s">
        <v>61</v>
      </c>
      <c r="B65" s="100"/>
      <c r="C65" s="100"/>
      <c r="D65" s="100"/>
      <c r="E65" s="100"/>
      <c r="F65" s="5"/>
      <c r="G65" s="1"/>
      <c r="I65" s="83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5"/>
    </row>
    <row r="66" spans="1:21" ht="15" customHeight="1" x14ac:dyDescent="0.3">
      <c r="A66" s="100" t="s">
        <v>61</v>
      </c>
      <c r="B66" s="100"/>
      <c r="C66" s="100"/>
      <c r="D66" s="100"/>
      <c r="E66" s="100"/>
      <c r="F66" s="5"/>
      <c r="G66" s="1"/>
      <c r="I66" s="83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5"/>
    </row>
    <row r="67" spans="1:21" ht="15" customHeight="1" x14ac:dyDescent="0.3">
      <c r="A67" s="100" t="s">
        <v>61</v>
      </c>
      <c r="B67" s="100"/>
      <c r="C67" s="100"/>
      <c r="D67" s="100"/>
      <c r="E67" s="100"/>
      <c r="F67" s="5"/>
      <c r="G67" s="1"/>
      <c r="I67" s="83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5"/>
    </row>
    <row r="68" spans="1:21" ht="15" customHeight="1" x14ac:dyDescent="0.3">
      <c r="A68" s="100" t="s">
        <v>61</v>
      </c>
      <c r="B68" s="100"/>
      <c r="C68" s="100"/>
      <c r="D68" s="100"/>
      <c r="E68" s="100"/>
      <c r="F68" s="5"/>
      <c r="G68" s="1"/>
      <c r="I68" s="83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5"/>
    </row>
    <row r="69" spans="1:21" ht="15" customHeight="1" x14ac:dyDescent="0.3">
      <c r="A69" s="100" t="s">
        <v>61</v>
      </c>
      <c r="B69" s="100"/>
      <c r="C69" s="100"/>
      <c r="D69" s="100"/>
      <c r="E69" s="100"/>
      <c r="F69" s="5"/>
      <c r="G69" s="1"/>
      <c r="I69" s="83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5"/>
    </row>
    <row r="70" spans="1:21" ht="15" customHeight="1" x14ac:dyDescent="0.3">
      <c r="A70" s="100" t="s">
        <v>61</v>
      </c>
      <c r="B70" s="100"/>
      <c r="C70" s="100"/>
      <c r="D70" s="100"/>
      <c r="E70" s="100"/>
      <c r="F70" s="5"/>
      <c r="G70" s="1"/>
      <c r="I70" s="83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5"/>
    </row>
    <row r="71" spans="1:21" ht="15.75" customHeight="1" thickBot="1" x14ac:dyDescent="0.35">
      <c r="A71" s="6" t="s">
        <v>18</v>
      </c>
      <c r="B71" s="6"/>
      <c r="C71" s="6"/>
      <c r="D71" s="6"/>
      <c r="E71" s="6"/>
      <c r="F71" s="6"/>
      <c r="G71" s="7">
        <f>SUM(G57:G70)</f>
        <v>0</v>
      </c>
      <c r="I71" s="86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8"/>
    </row>
    <row r="72" spans="1:21" ht="15.75" customHeight="1" thickTop="1" x14ac:dyDescent="0.3">
      <c r="A72" s="2"/>
      <c r="B72" s="2"/>
      <c r="C72" s="2"/>
      <c r="D72" s="2"/>
      <c r="E72" s="2"/>
      <c r="F72" s="2"/>
      <c r="G72" s="8"/>
    </row>
    <row r="73" spans="1:21" ht="15.75" customHeight="1" thickBot="1" x14ac:dyDescent="0.35">
      <c r="A73" s="6" t="s">
        <v>19</v>
      </c>
      <c r="B73" s="6"/>
      <c r="C73" s="6"/>
      <c r="D73" s="6"/>
      <c r="E73" s="6"/>
      <c r="F73" s="6"/>
      <c r="G73" s="44">
        <f>G71+G54+G46+K35</f>
        <v>0</v>
      </c>
    </row>
    <row r="74" spans="1:21" ht="15.75" customHeight="1" thickTop="1" thickBot="1" x14ac:dyDescent="0.35">
      <c r="A74" s="2"/>
      <c r="B74" s="2"/>
      <c r="C74" s="2"/>
      <c r="D74" s="2"/>
      <c r="E74" s="2"/>
      <c r="F74" s="2"/>
      <c r="G74" s="2"/>
      <c r="H74" s="8"/>
    </row>
    <row r="75" spans="1:21" ht="15" customHeight="1" thickBot="1" x14ac:dyDescent="0.35">
      <c r="A75" s="5" t="s">
        <v>62</v>
      </c>
      <c r="B75" s="5"/>
      <c r="C75" s="5"/>
      <c r="D75" s="5"/>
      <c r="E75" s="5"/>
      <c r="F75" s="5"/>
      <c r="G75" s="9" t="str">
        <f>"Inkomsten "&amp;$C$9</f>
        <v>Inkomsten 2026</v>
      </c>
      <c r="I75" s="36" t="s">
        <v>63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8"/>
    </row>
    <row r="76" spans="1:21" ht="15" customHeight="1" x14ac:dyDescent="0.3">
      <c r="A76" s="100" t="s">
        <v>64</v>
      </c>
      <c r="B76" s="100"/>
      <c r="C76" s="100"/>
      <c r="D76" s="100"/>
      <c r="E76" s="100"/>
      <c r="F76" s="5"/>
      <c r="G76" s="1"/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2"/>
    </row>
    <row r="77" spans="1:21" ht="15" customHeight="1" x14ac:dyDescent="0.3">
      <c r="A77" s="100" t="s">
        <v>64</v>
      </c>
      <c r="B77" s="100"/>
      <c r="C77" s="100"/>
      <c r="D77" s="100"/>
      <c r="E77" s="100"/>
      <c r="F77" s="5"/>
      <c r="G77" s="1"/>
      <c r="I77" s="83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5"/>
    </row>
    <row r="78" spans="1:21" ht="15" customHeight="1" x14ac:dyDescent="0.3">
      <c r="A78" s="100" t="s">
        <v>64</v>
      </c>
      <c r="B78" s="100"/>
      <c r="C78" s="100"/>
      <c r="D78" s="100"/>
      <c r="E78" s="100"/>
      <c r="F78" s="5"/>
      <c r="G78" s="1"/>
      <c r="I78" s="83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5"/>
    </row>
    <row r="79" spans="1:21" ht="15" customHeight="1" x14ac:dyDescent="0.3">
      <c r="A79" s="100" t="s">
        <v>64</v>
      </c>
      <c r="B79" s="100"/>
      <c r="C79" s="100"/>
      <c r="D79" s="100"/>
      <c r="E79" s="100"/>
      <c r="F79" s="5"/>
      <c r="G79" s="1"/>
      <c r="I79" s="83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5"/>
    </row>
    <row r="80" spans="1:21" ht="15" customHeight="1" x14ac:dyDescent="0.3">
      <c r="A80" s="100" t="s">
        <v>64</v>
      </c>
      <c r="B80" s="100"/>
      <c r="C80" s="100"/>
      <c r="D80" s="100"/>
      <c r="E80" s="100"/>
      <c r="F80" s="5"/>
      <c r="G80" s="1"/>
      <c r="I80" s="83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5"/>
    </row>
    <row r="81" spans="1:21" ht="15.75" customHeight="1" thickBot="1" x14ac:dyDescent="0.35">
      <c r="A81" s="6" t="s">
        <v>20</v>
      </c>
      <c r="B81" s="6"/>
      <c r="C81" s="6"/>
      <c r="D81" s="6"/>
      <c r="E81" s="6"/>
      <c r="F81" s="6"/>
      <c r="G81" s="7">
        <f>SUM(G76:G80)</f>
        <v>0</v>
      </c>
      <c r="I81" s="86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8"/>
    </row>
    <row r="82" spans="1:21" ht="15.75" customHeight="1" thickTop="1" thickBot="1" x14ac:dyDescent="0.35">
      <c r="A82" s="2"/>
      <c r="B82" s="2"/>
      <c r="C82" s="2"/>
      <c r="D82" s="2"/>
      <c r="E82" s="2"/>
      <c r="F82" s="2"/>
      <c r="G82" s="2"/>
      <c r="H82" s="8"/>
    </row>
    <row r="83" spans="1:21" ht="15" customHeight="1" thickBot="1" x14ac:dyDescent="0.35">
      <c r="A83" s="5" t="s">
        <v>65</v>
      </c>
      <c r="B83" s="5"/>
      <c r="C83" s="5"/>
      <c r="D83" s="2"/>
      <c r="E83" s="2"/>
      <c r="F83" s="2"/>
      <c r="G83" s="9" t="str">
        <f>"Inkomsten "&amp;$C$9</f>
        <v>Inkomsten 2026</v>
      </c>
      <c r="I83" s="36" t="s">
        <v>66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8"/>
    </row>
    <row r="84" spans="1:21" ht="15" customHeight="1" x14ac:dyDescent="0.3">
      <c r="A84" s="99" t="s">
        <v>67</v>
      </c>
      <c r="B84" s="99"/>
      <c r="C84" s="99"/>
      <c r="D84" s="99"/>
      <c r="E84" s="99"/>
      <c r="F84" s="2"/>
      <c r="G84" s="1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2"/>
    </row>
    <row r="85" spans="1:21" ht="15" customHeight="1" x14ac:dyDescent="0.3">
      <c r="A85" s="99" t="s">
        <v>67</v>
      </c>
      <c r="B85" s="99"/>
      <c r="C85" s="99"/>
      <c r="D85" s="99"/>
      <c r="E85" s="99"/>
      <c r="F85" s="2"/>
      <c r="G85" s="1"/>
      <c r="I85" s="83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5"/>
    </row>
    <row r="86" spans="1:21" ht="15" customHeight="1" x14ac:dyDescent="0.3">
      <c r="A86" s="99" t="s">
        <v>67</v>
      </c>
      <c r="B86" s="99"/>
      <c r="C86" s="99"/>
      <c r="D86" s="99"/>
      <c r="E86" s="99"/>
      <c r="F86" s="2"/>
      <c r="G86" s="1"/>
      <c r="I86" s="83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5"/>
    </row>
    <row r="87" spans="1:21" ht="15" customHeight="1" x14ac:dyDescent="0.3">
      <c r="A87" s="99" t="s">
        <v>67</v>
      </c>
      <c r="B87" s="99"/>
      <c r="C87" s="99"/>
      <c r="D87" s="99"/>
      <c r="E87" s="99"/>
      <c r="F87" s="2"/>
      <c r="G87" s="1"/>
      <c r="I87" s="83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5"/>
    </row>
    <row r="88" spans="1:21" ht="15" customHeight="1" x14ac:dyDescent="0.3">
      <c r="A88" s="99" t="s">
        <v>67</v>
      </c>
      <c r="B88" s="99"/>
      <c r="C88" s="99"/>
      <c r="D88" s="99"/>
      <c r="E88" s="99"/>
      <c r="F88" s="2"/>
      <c r="G88" s="1"/>
      <c r="I88" s="83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5"/>
    </row>
    <row r="89" spans="1:21" ht="15.75" customHeight="1" thickBot="1" x14ac:dyDescent="0.35">
      <c r="A89" s="6" t="s">
        <v>21</v>
      </c>
      <c r="B89" s="6"/>
      <c r="C89" s="6"/>
      <c r="D89" s="6"/>
      <c r="E89" s="6"/>
      <c r="F89" s="6"/>
      <c r="G89" s="7">
        <f>SUM(G84:G88)</f>
        <v>0</v>
      </c>
      <c r="I89" s="86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8"/>
    </row>
    <row r="90" spans="1:21" ht="15.75" customHeight="1" thickTop="1" thickBot="1" x14ac:dyDescent="0.35">
      <c r="A90" s="2"/>
      <c r="B90" s="2"/>
      <c r="C90" s="2"/>
      <c r="D90" s="2"/>
      <c r="E90" s="2"/>
      <c r="F90" s="2"/>
      <c r="G90" s="8"/>
    </row>
    <row r="91" spans="1:21" ht="15.75" customHeight="1" thickBot="1" x14ac:dyDescent="0.35">
      <c r="A91" s="6" t="s">
        <v>22</v>
      </c>
      <c r="B91" s="6"/>
      <c r="C91" s="6"/>
      <c r="D91" s="6"/>
      <c r="E91" s="6"/>
      <c r="F91" s="6"/>
      <c r="G91" s="7">
        <f>G81+G89</f>
        <v>0</v>
      </c>
      <c r="I91" s="74" t="s">
        <v>68</v>
      </c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6"/>
    </row>
    <row r="92" spans="1:21" ht="15.75" customHeight="1" thickTop="1" thickBot="1" x14ac:dyDescent="0.35">
      <c r="A92" s="2"/>
      <c r="B92" s="2"/>
      <c r="C92" s="2"/>
      <c r="D92" s="2"/>
      <c r="E92" s="2"/>
      <c r="F92" s="2"/>
      <c r="G92" s="8"/>
      <c r="I92" s="77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9"/>
    </row>
    <row r="93" spans="1:21" ht="15.75" customHeight="1" thickBot="1" x14ac:dyDescent="0.35">
      <c r="A93" s="60" t="s">
        <v>23</v>
      </c>
      <c r="B93" s="60"/>
      <c r="C93" s="60"/>
      <c r="D93" s="60"/>
      <c r="E93" s="60"/>
      <c r="F93" s="60"/>
      <c r="G93" s="61">
        <f>G73-G91</f>
        <v>0</v>
      </c>
      <c r="I93" s="80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2"/>
    </row>
    <row r="94" spans="1:21" ht="15.75" customHeight="1" thickTop="1" x14ac:dyDescent="0.3">
      <c r="A94" s="2"/>
      <c r="B94" s="2"/>
      <c r="C94" s="2"/>
      <c r="D94" s="2"/>
      <c r="E94" s="8"/>
      <c r="F94" s="8"/>
      <c r="G94" s="8"/>
      <c r="I94" s="83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5"/>
    </row>
    <row r="95" spans="1:21" ht="15.75" customHeight="1" thickBot="1" x14ac:dyDescent="0.35">
      <c r="A95" s="2"/>
      <c r="B95" s="2"/>
      <c r="C95" s="2"/>
      <c r="D95" s="2"/>
      <c r="E95" s="8"/>
      <c r="F95" s="8"/>
      <c r="G95" s="8"/>
      <c r="I95" s="86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8"/>
    </row>
    <row r="96" spans="1:21" ht="15.75" customHeight="1" thickBot="1" x14ac:dyDescent="0.35">
      <c r="A96" s="2"/>
      <c r="B96" s="2"/>
      <c r="C96" s="2"/>
      <c r="D96" s="2"/>
      <c r="E96" s="8"/>
      <c r="F96" s="8"/>
      <c r="G96" s="8"/>
    </row>
    <row r="97" spans="1:21" ht="15.75" customHeight="1" thickBot="1" x14ac:dyDescent="0.35">
      <c r="A97" s="2"/>
      <c r="B97" s="2"/>
      <c r="C97" s="2"/>
      <c r="D97" s="2"/>
      <c r="E97" s="8"/>
      <c r="F97" s="8"/>
      <c r="G97" s="8"/>
      <c r="I97" s="36" t="s">
        <v>69</v>
      </c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9"/>
    </row>
    <row r="98" spans="1:21" ht="15.75" customHeight="1" x14ac:dyDescent="0.3">
      <c r="A98" s="2" t="s">
        <v>70</v>
      </c>
      <c r="B98" s="2"/>
      <c r="C98" s="2"/>
      <c r="D98" s="2"/>
      <c r="E98" s="8"/>
      <c r="F98" s="8"/>
      <c r="G98" s="8"/>
    </row>
    <row r="99" spans="1:21" ht="15.75" customHeight="1" x14ac:dyDescent="0.3">
      <c r="A99" s="3" t="s">
        <v>71</v>
      </c>
      <c r="B99" s="2"/>
      <c r="C99" s="2"/>
      <c r="D99" s="2"/>
      <c r="E99" s="8"/>
      <c r="F99" s="8"/>
      <c r="G99" s="8"/>
    </row>
    <row r="100" spans="1:21" ht="15.75" customHeight="1" x14ac:dyDescent="0.3">
      <c r="A100" s="3" t="s">
        <v>72</v>
      </c>
      <c r="B100" s="2"/>
      <c r="C100" s="2"/>
      <c r="D100" s="2"/>
      <c r="E100" s="8"/>
      <c r="F100" s="8"/>
      <c r="G100" s="8"/>
    </row>
    <row r="101" spans="1:21" x14ac:dyDescent="0.25">
      <c r="A101" s="3" t="s">
        <v>73</v>
      </c>
    </row>
    <row r="102" spans="1:21" ht="15" customHeight="1" x14ac:dyDescent="0.3">
      <c r="A102" s="3" t="s">
        <v>74</v>
      </c>
      <c r="B102" s="2"/>
      <c r="C102" s="2"/>
      <c r="D102" s="2"/>
      <c r="E102" s="2"/>
      <c r="F102" s="2"/>
      <c r="G102" s="2"/>
    </row>
    <row r="103" spans="1:21" ht="15" customHeight="1" x14ac:dyDescent="0.25"/>
    <row r="104" spans="1:21" ht="15" customHeight="1" x14ac:dyDescent="0.25"/>
    <row r="105" spans="1:21" ht="15" customHeight="1" x14ac:dyDescent="0.25"/>
    <row r="106" spans="1:21" ht="15" customHeight="1" x14ac:dyDescent="0.25"/>
  </sheetData>
  <sheetProtection algorithmName="SHA-512" hashValue="17HzSzE2XBv0GFtw/DProCO2QYSSuaIjZqqSUJRhu0LaSwNCWJCs/ZqkHLLkpqhrUK1ndtDujUO2BAuLXAQ9Iw==" saltValue="waG8Xd8ftFsuPenNfy1TCQ==" spinCount="100000" sheet="1" selectLockedCells="1"/>
  <mergeCells count="50">
    <mergeCell ref="A5:U5"/>
    <mergeCell ref="A6:U6"/>
    <mergeCell ref="A38:D38"/>
    <mergeCell ref="A39:D39"/>
    <mergeCell ref="A40:D40"/>
    <mergeCell ref="I38:U46"/>
    <mergeCell ref="M25:U35"/>
    <mergeCell ref="A51:D51"/>
    <mergeCell ref="A52:D52"/>
    <mergeCell ref="A41:D41"/>
    <mergeCell ref="A42:D42"/>
    <mergeCell ref="A43:D43"/>
    <mergeCell ref="A44:D44"/>
    <mergeCell ref="A62:E62"/>
    <mergeCell ref="A45:D45"/>
    <mergeCell ref="G23:G24"/>
    <mergeCell ref="E23:E24"/>
    <mergeCell ref="A88:E88"/>
    <mergeCell ref="A63:E63"/>
    <mergeCell ref="A64:E64"/>
    <mergeCell ref="A65:E65"/>
    <mergeCell ref="A66:E66"/>
    <mergeCell ref="A67:E67"/>
    <mergeCell ref="A68:E68"/>
    <mergeCell ref="A69:E69"/>
    <mergeCell ref="A70:E70"/>
    <mergeCell ref="A53:D53"/>
    <mergeCell ref="A49:D49"/>
    <mergeCell ref="A50:D50"/>
    <mergeCell ref="I93:U95"/>
    <mergeCell ref="I23:I24"/>
    <mergeCell ref="A84:E84"/>
    <mergeCell ref="A85:E85"/>
    <mergeCell ref="A86:E86"/>
    <mergeCell ref="A87:E87"/>
    <mergeCell ref="A76:E76"/>
    <mergeCell ref="A77:E77"/>
    <mergeCell ref="A78:E78"/>
    <mergeCell ref="A79:E79"/>
    <mergeCell ref="A80:E80"/>
    <mergeCell ref="A57:E57"/>
    <mergeCell ref="A58:E58"/>
    <mergeCell ref="A59:E59"/>
    <mergeCell ref="A60:E60"/>
    <mergeCell ref="A61:E61"/>
    <mergeCell ref="I91:U92"/>
    <mergeCell ref="I76:U81"/>
    <mergeCell ref="I84:U89"/>
    <mergeCell ref="I57:U71"/>
    <mergeCell ref="I49:U54"/>
  </mergeCells>
  <conditionalFormatting sqref="A14">
    <cfRule type="expression" dxfId="20" priority="76">
      <formula>AND(I14-#REF!&gt;500,#REF!=0)</formula>
    </cfRule>
    <cfRule type="expression" dxfId="19" priority="77">
      <formula>AND(I14-#REF!&gt;500,(I14-#REF!)/#REF!&gt;10%)</formula>
    </cfRule>
    <cfRule type="expression" dxfId="18" priority="78">
      <formula>AND(I14-#REF!&lt;-500,(I14-#REF!)/#REF!&lt;-10%)</formula>
    </cfRule>
  </conditionalFormatting>
  <conditionalFormatting sqref="A16:A19">
    <cfRule type="expression" dxfId="17" priority="203">
      <formula>AND(I16-#REF!&gt;500,#REF!=0)</formula>
    </cfRule>
    <cfRule type="expression" dxfId="16" priority="204">
      <formula>AND(I16-#REF!&gt;500,(I16-#REF!)/#REF!&gt;10%)</formula>
    </cfRule>
    <cfRule type="expression" dxfId="15" priority="205">
      <formula>AND(I16-#REF!&lt;-500,(I16-#REF!)/#REF!&lt;-10%)</formula>
    </cfRule>
  </conditionalFormatting>
  <conditionalFormatting sqref="A25:A34">
    <cfRule type="expression" dxfId="14" priority="502">
      <formula>AND(K25-#REF!&gt;5000,#REF!=0)</formula>
    </cfRule>
    <cfRule type="expression" dxfId="13" priority="503">
      <formula>AND(K25-#REF!&gt;5000,(K25-#REF!)/#REF!&gt;10%)</formula>
    </cfRule>
    <cfRule type="expression" dxfId="12" priority="504">
      <formula>AND(K25-#REF!&lt;-5000,(K25-#REF!)/#REF!&lt;-10%)</formula>
    </cfRule>
  </conditionalFormatting>
  <conditionalFormatting sqref="C25:C34 E25:E34">
    <cfRule type="expression" dxfId="11" priority="209">
      <formula>AND(#REF!-#REF!&gt;500,#REF!=0)</formula>
    </cfRule>
    <cfRule type="expression" dxfId="10" priority="210">
      <formula>AND(#REF!-#REF!&gt;500,(#REF!-#REF!)/#REF!&gt;10%)</formula>
    </cfRule>
    <cfRule type="expression" dxfId="9" priority="211">
      <formula>AND(#REF!-#REF!&lt;-500,(#REF!-#REF!)/#REF!&lt;-10%)</formula>
    </cfRule>
  </conditionalFormatting>
  <conditionalFormatting sqref="G25:G34">
    <cfRule type="expression" dxfId="8" priority="73">
      <formula>AND(#REF!-#REF!&gt;500,#REF!=0)</formula>
    </cfRule>
    <cfRule type="expression" dxfId="7" priority="74">
      <formula>AND(#REF!-#REF!&gt;500,(#REF!-#REF!)/#REF!&gt;10%)</formula>
    </cfRule>
    <cfRule type="expression" dxfId="6" priority="75">
      <formula>AND(#REF!-#REF!&lt;-500,(#REF!-#REF!)/#REF!&lt;-10%)</formula>
    </cfRule>
  </conditionalFormatting>
  <conditionalFormatting sqref="I25:I34">
    <cfRule type="expression" dxfId="5" priority="4">
      <formula>AND(#REF!-#REF!&gt;500,#REF!=0)</formula>
    </cfRule>
    <cfRule type="expression" dxfId="4" priority="5">
      <formula>AND(#REF!-#REF!&gt;500,(#REF!-#REF!)/#REF!&gt;10%)</formula>
    </cfRule>
    <cfRule type="expression" dxfId="3" priority="6">
      <formula>AND(#REF!-#REF!&lt;-500,(#REF!-#REF!)/#REF!&lt;-10%)</formula>
    </cfRule>
  </conditionalFormatting>
  <conditionalFormatting sqref="K25:K34">
    <cfRule type="expression" dxfId="2" priority="1">
      <formula>AND(#REF!-#REF!&gt;500,#REF!=0)</formula>
    </cfRule>
    <cfRule type="expression" dxfId="1" priority="2">
      <formula>AND(#REF!-#REF!&gt;500,(#REF!-#REF!)/#REF!&gt;10%)</formula>
    </cfRule>
    <cfRule type="expression" dxfId="0" priority="3">
      <formula>AND(#REF!-#REF!&lt;-500,(#REF!-#REF!)/#REF!&lt;-10%)</formula>
    </cfRule>
  </conditionalFormatting>
  <dataValidations disablePrompts="1" count="2">
    <dataValidation type="list" allowBlank="1" showInputMessage="1" showErrorMessage="1" sqref="C14 E14 G14 I14 K14 M14 O14 Q14 S14 U14" xr:uid="{72B561BE-6DA3-4F05-BEAE-A1EBA242B29B}">
      <formula1>"Functie-niveau,MBO,HBO,WO"</formula1>
    </dataValidation>
    <dataValidation type="list" allowBlank="1" showInputMessage="1" showErrorMessage="1" sqref="C17 E17 G17 I17 K17 M17 O17 Q17 S17 U17" xr:uid="{191B61A4-2B6F-475E-BC9C-A10260ECA2AE}">
      <formula1>"Geen BTW,BTW"</formula1>
    </dataValidation>
  </dataValidations>
  <pageMargins left="0.7" right="0.7" top="0.75" bottom="0.75" header="0.3" footer="0.3"/>
  <pageSetup paperSize="9" scale="34" orientation="portrait" r:id="rId1"/>
  <ignoredErrors>
    <ignoredError sqref="B25 A26:B28 A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83747BD0C9D49AE94B1C7898992C5" ma:contentTypeVersion="3" ma:contentTypeDescription="Een nieuw document maken." ma:contentTypeScope="" ma:versionID="aa939c8da8771a26bf1fb55d6ff15e67">
  <xsd:schema xmlns:xsd="http://www.w3.org/2001/XMLSchema" xmlns:xs="http://www.w3.org/2001/XMLSchema" xmlns:p="http://schemas.microsoft.com/office/2006/metadata/properties" xmlns:ns2="85ab3674-0c82-4c0f-b35d-18239298c1d1" targetNamespace="http://schemas.microsoft.com/office/2006/metadata/properties" ma:root="true" ma:fieldsID="81340ab5e8eb053fa8c8bfa5ae94596d" ns2:_="">
    <xsd:import namespace="85ab3674-0c82-4c0f-b35d-18239298c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b3674-0c82-4c0f-b35d-18239298c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EECF4-702C-44FD-B3C3-378CC7A56189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85ab3674-0c82-4c0f-b35d-18239298c1d1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2A176F2-331E-4116-BDFA-7F52FD5BD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b3674-0c82-4c0f-b35d-18239298c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4A873A-FE96-4B32-84C8-F0583CA4B9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Totaaloverzicht</vt:lpstr>
      <vt:lpstr>Activiteitenbegroting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de Boer</dc:creator>
  <cp:keywords/>
  <dc:description/>
  <cp:lastModifiedBy>Angelique van Beek</cp:lastModifiedBy>
  <cp:revision/>
  <cp:lastPrinted>2026-01-19T14:58:15Z</cp:lastPrinted>
  <dcterms:created xsi:type="dcterms:W3CDTF">2023-06-15T07:46:42Z</dcterms:created>
  <dcterms:modified xsi:type="dcterms:W3CDTF">2026-01-19T14:59:08Z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0x010100F5B83747BD0C9D49AE94B1C7898992C5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